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Chrome\"/>
    </mc:Choice>
  </mc:AlternateContent>
  <xr:revisionPtr revIDLastSave="0" documentId="8_{B82D76C8-1CFA-43C7-A836-9EE3E1FB24A6}" xr6:coauthVersionLast="47" xr6:coauthVersionMax="47" xr10:uidLastSave="{00000000-0000-0000-0000-000000000000}"/>
  <bookViews>
    <workbookView xWindow="28680" yWindow="-120" windowWidth="29040" windowHeight="15840" firstSheet="19" activeTab="31"/>
  </bookViews>
  <sheets>
    <sheet name="Gráfico" sheetId="1" r:id="rId1"/>
    <sheet name="01_Maio" sheetId="2" r:id="rId2"/>
    <sheet name="02_Maio" sheetId="3" r:id="rId3"/>
    <sheet name="03_maio" sheetId="4" r:id="rId4"/>
    <sheet name="04_maio" sheetId="5" r:id="rId5"/>
    <sheet name="05_maio" sheetId="6" r:id="rId6"/>
    <sheet name="06_maio" sheetId="7" r:id="rId7"/>
    <sheet name="07__maio" sheetId="8" r:id="rId8"/>
    <sheet name="8_maio" sheetId="9" r:id="rId9"/>
    <sheet name="9_maio" sheetId="10" r:id="rId10"/>
    <sheet name="10_maio" sheetId="11" r:id="rId11"/>
    <sheet name="11_maio" sheetId="12" r:id="rId12"/>
    <sheet name="12_maio" sheetId="13" r:id="rId13"/>
    <sheet name="13_maio" sheetId="14" r:id="rId14"/>
    <sheet name="14_maio" sheetId="15" r:id="rId15"/>
    <sheet name="15_maio" sheetId="16" r:id="rId16"/>
    <sheet name="16_maio" sheetId="17" r:id="rId17"/>
    <sheet name="17_maio" sheetId="18" r:id="rId18"/>
    <sheet name="18_maio" sheetId="19" r:id="rId19"/>
    <sheet name="19_maio" sheetId="20" r:id="rId20"/>
    <sheet name="20_maio" sheetId="21" r:id="rId21"/>
    <sheet name="21_maio" sheetId="22" r:id="rId22"/>
    <sheet name="22_maio" sheetId="23" r:id="rId23"/>
    <sheet name="23_maio" sheetId="24" r:id="rId24"/>
    <sheet name="24_maio" sheetId="25" r:id="rId25"/>
    <sheet name="25_maio" sheetId="26" r:id="rId26"/>
    <sheet name="26_maio" sheetId="27" r:id="rId27"/>
    <sheet name="27_mai" sheetId="28" r:id="rId28"/>
    <sheet name="28_mai" sheetId="29" r:id="rId29"/>
    <sheet name="29_mai" sheetId="30" r:id="rId30"/>
    <sheet name="30_mai" sheetId="31" r:id="rId31"/>
    <sheet name="31 de maio" sheetId="32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9" i="1" l="1"/>
  <c r="A178" i="1"/>
  <c r="A177" i="1"/>
  <c r="N176" i="1"/>
  <c r="K176" i="1"/>
  <c r="H176" i="1"/>
  <c r="E176" i="1"/>
  <c r="A176" i="1"/>
  <c r="A175" i="1"/>
  <c r="A172" i="1"/>
  <c r="A171" i="1"/>
  <c r="A170" i="1"/>
  <c r="N169" i="1"/>
  <c r="K169" i="1"/>
  <c r="H169" i="1"/>
  <c r="E169" i="1"/>
  <c r="A169" i="1"/>
  <c r="A168" i="1"/>
  <c r="A165" i="1"/>
  <c r="A164" i="1"/>
  <c r="A163" i="1"/>
  <c r="N162" i="1"/>
  <c r="K162" i="1"/>
  <c r="H162" i="1"/>
  <c r="E162" i="1"/>
  <c r="A162" i="1"/>
  <c r="A161" i="1"/>
  <c r="A158" i="1"/>
  <c r="A157" i="1"/>
  <c r="A156" i="1"/>
  <c r="N155" i="1"/>
  <c r="K155" i="1"/>
  <c r="H155" i="1"/>
  <c r="E155" i="1"/>
  <c r="A155" i="1"/>
  <c r="A154" i="1"/>
  <c r="A151" i="1"/>
  <c r="A150" i="1"/>
  <c r="A149" i="1"/>
  <c r="N148" i="1"/>
  <c r="K148" i="1"/>
  <c r="H148" i="1"/>
  <c r="E148" i="1"/>
  <c r="A148" i="1"/>
  <c r="A147" i="1"/>
  <c r="A145" i="1"/>
  <c r="A144" i="1"/>
  <c r="A143" i="1"/>
  <c r="N142" i="1"/>
  <c r="K142" i="1"/>
  <c r="H142" i="1"/>
  <c r="E142" i="1"/>
  <c r="A142" i="1"/>
  <c r="A141" i="1"/>
  <c r="A138" i="1"/>
  <c r="A137" i="1"/>
  <c r="A136" i="1"/>
  <c r="N135" i="1"/>
  <c r="K135" i="1"/>
  <c r="H135" i="1"/>
  <c r="E135" i="1"/>
  <c r="A135" i="1"/>
  <c r="A134" i="1"/>
  <c r="A131" i="1"/>
  <c r="A130" i="1"/>
  <c r="A129" i="1"/>
  <c r="N128" i="1"/>
  <c r="K128" i="1"/>
  <c r="H128" i="1"/>
  <c r="E128" i="1"/>
  <c r="A128" i="1"/>
  <c r="A127" i="1"/>
  <c r="A124" i="1"/>
  <c r="A123" i="1"/>
  <c r="A122" i="1"/>
  <c r="N121" i="1"/>
  <c r="K121" i="1"/>
  <c r="H121" i="1"/>
  <c r="E121" i="1"/>
  <c r="A121" i="1"/>
  <c r="A120" i="1"/>
  <c r="A117" i="1"/>
  <c r="A116" i="1"/>
  <c r="A115" i="1"/>
  <c r="N114" i="1"/>
  <c r="K114" i="1"/>
  <c r="H114" i="1"/>
  <c r="E114" i="1"/>
  <c r="A114" i="1"/>
  <c r="A113" i="1"/>
  <c r="A110" i="1"/>
  <c r="A109" i="1"/>
  <c r="A108" i="1"/>
  <c r="N107" i="1"/>
  <c r="K107" i="1"/>
  <c r="H107" i="1"/>
  <c r="E107" i="1"/>
  <c r="A107" i="1"/>
  <c r="A106" i="1"/>
  <c r="A103" i="1"/>
  <c r="A102" i="1"/>
  <c r="A101" i="1"/>
  <c r="N100" i="1"/>
  <c r="K100" i="1"/>
  <c r="H100" i="1"/>
  <c r="E100" i="1"/>
  <c r="A100" i="1"/>
  <c r="A99" i="1"/>
  <c r="A96" i="1"/>
  <c r="A95" i="1"/>
  <c r="A94" i="1"/>
  <c r="N93" i="1"/>
  <c r="K93" i="1"/>
  <c r="H93" i="1"/>
  <c r="E93" i="1"/>
  <c r="A93" i="1"/>
  <c r="A92" i="1"/>
  <c r="A89" i="1"/>
  <c r="A88" i="1"/>
  <c r="A87" i="1"/>
  <c r="N86" i="1"/>
  <c r="K86" i="1"/>
  <c r="H86" i="1"/>
  <c r="E86" i="1"/>
  <c r="A86" i="1"/>
  <c r="A85" i="1"/>
  <c r="A82" i="1"/>
  <c r="A81" i="1"/>
  <c r="A80" i="1"/>
  <c r="N79" i="1"/>
  <c r="K79" i="1"/>
  <c r="H79" i="1"/>
  <c r="E79" i="1"/>
  <c r="A79" i="1"/>
  <c r="A78" i="1"/>
  <c r="A75" i="1"/>
  <c r="A74" i="1"/>
  <c r="A73" i="1"/>
  <c r="N72" i="1"/>
  <c r="K72" i="1"/>
  <c r="H72" i="1"/>
  <c r="E72" i="1"/>
  <c r="A72" i="1"/>
  <c r="A71" i="1"/>
  <c r="A68" i="1"/>
  <c r="A67" i="1"/>
  <c r="A66" i="1"/>
  <c r="N65" i="1"/>
  <c r="K65" i="1"/>
  <c r="H65" i="1"/>
  <c r="E65" i="1"/>
  <c r="A65" i="1"/>
  <c r="A64" i="1"/>
  <c r="A61" i="1"/>
  <c r="A60" i="1"/>
  <c r="A59" i="1"/>
  <c r="N58" i="1"/>
  <c r="K58" i="1"/>
  <c r="H58" i="1"/>
  <c r="E58" i="1"/>
  <c r="A58" i="1"/>
  <c r="A57" i="1"/>
  <c r="A54" i="1"/>
  <c r="A53" i="1"/>
  <c r="A52" i="1"/>
  <c r="N51" i="1"/>
  <c r="K51" i="1"/>
  <c r="H51" i="1"/>
  <c r="E51" i="1"/>
  <c r="A51" i="1"/>
  <c r="A50" i="1"/>
  <c r="A47" i="1"/>
  <c r="A46" i="1"/>
  <c r="A45" i="1"/>
  <c r="N44" i="1"/>
  <c r="K44" i="1"/>
  <c r="H44" i="1"/>
  <c r="E44" i="1"/>
  <c r="A44" i="1"/>
  <c r="A43" i="1"/>
  <c r="A40" i="1"/>
  <c r="A39" i="1"/>
  <c r="A38" i="1"/>
  <c r="N37" i="1"/>
  <c r="K37" i="1"/>
  <c r="H37" i="1"/>
  <c r="E37" i="1"/>
  <c r="A37" i="1"/>
  <c r="A36" i="1"/>
  <c r="A33" i="1"/>
  <c r="A32" i="1"/>
  <c r="A31" i="1"/>
  <c r="N30" i="1"/>
  <c r="K30" i="1"/>
  <c r="H30" i="1"/>
  <c r="E30" i="1"/>
  <c r="A30" i="1"/>
  <c r="A29" i="1"/>
  <c r="A26" i="1"/>
  <c r="A25" i="1"/>
  <c r="A24" i="1"/>
  <c r="N23" i="1"/>
  <c r="K23" i="1"/>
  <c r="H23" i="1"/>
  <c r="E23" i="1"/>
  <c r="A23" i="1"/>
  <c r="A22" i="1"/>
  <c r="A19" i="1"/>
  <c r="A18" i="1"/>
  <c r="A17" i="1"/>
  <c r="N16" i="1"/>
  <c r="K16" i="1"/>
  <c r="H16" i="1"/>
  <c r="E16" i="1"/>
  <c r="A16" i="1"/>
  <c r="A15" i="1"/>
  <c r="A12" i="1"/>
  <c r="A11" i="1"/>
  <c r="A10" i="1"/>
  <c r="N9" i="1"/>
  <c r="K9" i="1"/>
  <c r="H9" i="1"/>
  <c r="E9" i="1"/>
  <c r="A9" i="1"/>
  <c r="A8" i="1"/>
  <c r="A5" i="1"/>
  <c r="A4" i="1"/>
  <c r="A3" i="1"/>
  <c r="N2" i="1"/>
  <c r="K2" i="1"/>
  <c r="H2" i="1"/>
  <c r="E2" i="1"/>
  <c r="A2" i="1"/>
  <c r="A1" i="1"/>
  <c r="M147" i="32"/>
  <c r="J147" i="32"/>
  <c r="S146" i="32"/>
  <c r="R146" i="32"/>
  <c r="K146" i="32"/>
  <c r="J146" i="32"/>
  <c r="M146" i="32" s="1"/>
  <c r="G146" i="32"/>
  <c r="I146" i="32" s="1"/>
  <c r="S145" i="32"/>
  <c r="R145" i="32"/>
  <c r="U145" i="32" s="1"/>
  <c r="M145" i="32"/>
  <c r="L145" i="32"/>
  <c r="K145" i="32"/>
  <c r="J145" i="32"/>
  <c r="S144" i="32"/>
  <c r="R144" i="32"/>
  <c r="K144" i="32"/>
  <c r="J144" i="32"/>
  <c r="M144" i="32" s="1"/>
  <c r="G144" i="32"/>
  <c r="S143" i="32"/>
  <c r="R143" i="32"/>
  <c r="U143" i="32" s="1"/>
  <c r="M143" i="32"/>
  <c r="L143" i="32"/>
  <c r="K143" i="32"/>
  <c r="J143" i="32"/>
  <c r="L125" i="32"/>
  <c r="K125" i="32"/>
  <c r="S147" i="32" s="1"/>
  <c r="J125" i="32"/>
  <c r="G125" i="32"/>
  <c r="K147" i="32" s="1"/>
  <c r="L147" i="32" s="1"/>
  <c r="F125" i="32"/>
  <c r="M124" i="32"/>
  <c r="L124" i="32"/>
  <c r="I124" i="32"/>
  <c r="H124" i="32"/>
  <c r="M123" i="32"/>
  <c r="L123" i="32"/>
  <c r="I123" i="32"/>
  <c r="H123" i="32"/>
  <c r="M122" i="32"/>
  <c r="L122" i="32"/>
  <c r="I122" i="32"/>
  <c r="H122" i="32"/>
  <c r="M121" i="32"/>
  <c r="L121" i="32"/>
  <c r="I121" i="32"/>
  <c r="H121" i="32"/>
  <c r="R100" i="32"/>
  <c r="O99" i="32"/>
  <c r="O146" i="32" s="1"/>
  <c r="Q146" i="32" s="1"/>
  <c r="J99" i="32"/>
  <c r="I99" i="32"/>
  <c r="G99" i="32"/>
  <c r="L98" i="32"/>
  <c r="S97" i="32"/>
  <c r="K97" i="32"/>
  <c r="F97" i="32"/>
  <c r="O96" i="32"/>
  <c r="M96" i="32"/>
  <c r="K96" i="32"/>
  <c r="R86" i="32"/>
  <c r="Q85" i="32"/>
  <c r="Q99" i="32" s="1"/>
  <c r="O85" i="32"/>
  <c r="N85" i="32"/>
  <c r="N99" i="32" s="1"/>
  <c r="N146" i="32" s="1"/>
  <c r="K85" i="32"/>
  <c r="K99" i="32" s="1"/>
  <c r="J85" i="32"/>
  <c r="L85" i="32" s="1"/>
  <c r="L99" i="32" s="1"/>
  <c r="I85" i="32"/>
  <c r="G85" i="32"/>
  <c r="F85" i="32"/>
  <c r="F99" i="32" s="1"/>
  <c r="F146" i="32" s="1"/>
  <c r="Q84" i="32"/>
  <c r="P84" i="32"/>
  <c r="I84" i="32"/>
  <c r="H84" i="32"/>
  <c r="Q83" i="32"/>
  <c r="P83" i="32"/>
  <c r="I83" i="32"/>
  <c r="H83" i="32"/>
  <c r="I82" i="32"/>
  <c r="H82" i="32"/>
  <c r="I81" i="32"/>
  <c r="H81" i="32"/>
  <c r="I80" i="32"/>
  <c r="H80" i="32"/>
  <c r="I79" i="32"/>
  <c r="H79" i="32"/>
  <c r="Q78" i="32"/>
  <c r="P78" i="32"/>
  <c r="M78" i="32"/>
  <c r="L78" i="32"/>
  <c r="I78" i="32"/>
  <c r="H78" i="32"/>
  <c r="Q77" i="32"/>
  <c r="P77" i="32"/>
  <c r="I77" i="32"/>
  <c r="H77" i="32"/>
  <c r="Q76" i="32"/>
  <c r="P76" i="32"/>
  <c r="I76" i="32"/>
  <c r="H76" i="32"/>
  <c r="Q75" i="32"/>
  <c r="P75" i="32"/>
  <c r="M75" i="32"/>
  <c r="L75" i="32"/>
  <c r="I75" i="32"/>
  <c r="H75" i="32"/>
  <c r="I74" i="32"/>
  <c r="H74" i="32"/>
  <c r="H85" i="32" s="1"/>
  <c r="H99" i="32" s="1"/>
  <c r="M73" i="32"/>
  <c r="L73" i="32"/>
  <c r="I73" i="32"/>
  <c r="H73" i="32"/>
  <c r="I72" i="32"/>
  <c r="H72" i="32"/>
  <c r="Q71" i="32"/>
  <c r="P71" i="32"/>
  <c r="P85" i="32" s="1"/>
  <c r="P99" i="32" s="1"/>
  <c r="I71" i="32"/>
  <c r="H71" i="32"/>
  <c r="O70" i="32"/>
  <c r="Q70" i="32" s="1"/>
  <c r="Q98" i="32" s="1"/>
  <c r="N70" i="32"/>
  <c r="N98" i="32" s="1"/>
  <c r="N145" i="32" s="1"/>
  <c r="M70" i="32"/>
  <c r="M98" i="32" s="1"/>
  <c r="L70" i="32"/>
  <c r="K70" i="32"/>
  <c r="K98" i="32" s="1"/>
  <c r="J70" i="32"/>
  <c r="J98" i="32" s="1"/>
  <c r="I70" i="32"/>
  <c r="I98" i="32" s="1"/>
  <c r="G70" i="32"/>
  <c r="G98" i="32" s="1"/>
  <c r="F70" i="32"/>
  <c r="F98" i="32" s="1"/>
  <c r="T69" i="32"/>
  <c r="Q69" i="32"/>
  <c r="P69" i="32"/>
  <c r="I69" i="32"/>
  <c r="H69" i="32"/>
  <c r="Q68" i="32"/>
  <c r="P68" i="32"/>
  <c r="I68" i="32"/>
  <c r="H68" i="32"/>
  <c r="I67" i="32"/>
  <c r="H67" i="32"/>
  <c r="Q66" i="32"/>
  <c r="P66" i="32"/>
  <c r="I66" i="32"/>
  <c r="H66" i="32"/>
  <c r="Q65" i="32"/>
  <c r="P65" i="32"/>
  <c r="I65" i="32"/>
  <c r="H65" i="32"/>
  <c r="I64" i="32"/>
  <c r="H64" i="32"/>
  <c r="I63" i="32"/>
  <c r="H63" i="32"/>
  <c r="Q62" i="32"/>
  <c r="P62" i="32"/>
  <c r="I62" i="32"/>
  <c r="H62" i="32"/>
  <c r="M61" i="32"/>
  <c r="L61" i="32"/>
  <c r="I61" i="32"/>
  <c r="H61" i="32"/>
  <c r="I60" i="32"/>
  <c r="H60" i="32"/>
  <c r="I59" i="32"/>
  <c r="H59" i="32"/>
  <c r="Q58" i="32"/>
  <c r="P58" i="32"/>
  <c r="I58" i="32"/>
  <c r="H58" i="32"/>
  <c r="I57" i="32"/>
  <c r="H57" i="32"/>
  <c r="Q56" i="32"/>
  <c r="P56" i="32"/>
  <c r="I56" i="32"/>
  <c r="H56" i="32"/>
  <c r="M55" i="32"/>
  <c r="L55" i="32"/>
  <c r="I55" i="32"/>
  <c r="H55" i="32"/>
  <c r="Q54" i="32"/>
  <c r="L54" i="32"/>
  <c r="I54" i="32"/>
  <c r="H54" i="32"/>
  <c r="S53" i="32"/>
  <c r="U53" i="32" s="1"/>
  <c r="U97" i="32" s="1"/>
  <c r="R53" i="32"/>
  <c r="R97" i="32" s="1"/>
  <c r="Q53" i="32"/>
  <c r="Q97" i="32" s="1"/>
  <c r="O53" i="32"/>
  <c r="O97" i="32" s="1"/>
  <c r="O144" i="32" s="1"/>
  <c r="N53" i="32"/>
  <c r="P53" i="32" s="1"/>
  <c r="P97" i="32" s="1"/>
  <c r="L53" i="32"/>
  <c r="L97" i="32" s="1"/>
  <c r="K53" i="32"/>
  <c r="K86" i="32" s="1"/>
  <c r="K100" i="32" s="1"/>
  <c r="J53" i="32"/>
  <c r="J97" i="32" s="1"/>
  <c r="G53" i="32"/>
  <c r="G97" i="32" s="1"/>
  <c r="F53" i="32"/>
  <c r="I52" i="32"/>
  <c r="H52" i="32"/>
  <c r="Q51" i="32"/>
  <c r="P51" i="32"/>
  <c r="M51" i="32"/>
  <c r="L51" i="32"/>
  <c r="I51" i="32"/>
  <c r="H51" i="32"/>
  <c r="Q50" i="32"/>
  <c r="P50" i="32"/>
  <c r="M50" i="32"/>
  <c r="L50" i="32"/>
  <c r="I50" i="32"/>
  <c r="H50" i="32"/>
  <c r="Q49" i="32"/>
  <c r="P49" i="32"/>
  <c r="I49" i="32"/>
  <c r="H49" i="32"/>
  <c r="M48" i="32"/>
  <c r="L48" i="32"/>
  <c r="I48" i="32"/>
  <c r="H48" i="32"/>
  <c r="I47" i="32"/>
  <c r="H47" i="32"/>
  <c r="I46" i="32"/>
  <c r="H46" i="32"/>
  <c r="U45" i="32"/>
  <c r="T45" i="32"/>
  <c r="Q45" i="32"/>
  <c r="P45" i="32"/>
  <c r="I45" i="32"/>
  <c r="H45" i="32"/>
  <c r="M44" i="32"/>
  <c r="L44" i="32"/>
  <c r="I44" i="32"/>
  <c r="H44" i="32"/>
  <c r="I43" i="32"/>
  <c r="H43" i="32"/>
  <c r="I42" i="32"/>
  <c r="H42" i="32"/>
  <c r="I41" i="32"/>
  <c r="H41" i="32"/>
  <c r="I40" i="32"/>
  <c r="H40" i="32"/>
  <c r="Q39" i="32"/>
  <c r="P39" i="32"/>
  <c r="I39" i="32"/>
  <c r="H39" i="32"/>
  <c r="Q38" i="32"/>
  <c r="P38" i="32"/>
  <c r="I38" i="32"/>
  <c r="H38" i="32"/>
  <c r="S37" i="32"/>
  <c r="R37" i="32"/>
  <c r="R96" i="32" s="1"/>
  <c r="O37" i="32"/>
  <c r="N37" i="32"/>
  <c r="M37" i="32"/>
  <c r="J37" i="32"/>
  <c r="L37" i="32" s="1"/>
  <c r="G37" i="32"/>
  <c r="G96" i="32" s="1"/>
  <c r="F37" i="32"/>
  <c r="F96" i="32" s="1"/>
  <c r="I36" i="32"/>
  <c r="H36" i="32"/>
  <c r="Q35" i="32"/>
  <c r="P35" i="32"/>
  <c r="I35" i="32"/>
  <c r="H35" i="32"/>
  <c r="I34" i="32"/>
  <c r="H34" i="32"/>
  <c r="Q33" i="32"/>
  <c r="P33" i="32"/>
  <c r="I33" i="32"/>
  <c r="H33" i="32"/>
  <c r="L32" i="32"/>
  <c r="I32" i="32"/>
  <c r="H32" i="32"/>
  <c r="M31" i="32"/>
  <c r="L31" i="32"/>
  <c r="I31" i="32"/>
  <c r="H31" i="32"/>
  <c r="U30" i="32"/>
  <c r="T30" i="32"/>
  <c r="T37" i="32" s="1"/>
  <c r="T96" i="32" s="1"/>
  <c r="M30" i="32"/>
  <c r="L30" i="32"/>
  <c r="I30" i="32"/>
  <c r="H30" i="32"/>
  <c r="I29" i="32"/>
  <c r="H29" i="32"/>
  <c r="M28" i="32"/>
  <c r="L28" i="32"/>
  <c r="I28" i="32"/>
  <c r="H28" i="32"/>
  <c r="H26" i="32"/>
  <c r="Q25" i="32"/>
  <c r="P25" i="32"/>
  <c r="I25" i="32"/>
  <c r="H25" i="32"/>
  <c r="I24" i="32"/>
  <c r="H24" i="32"/>
  <c r="Q23" i="32"/>
  <c r="P23" i="32"/>
  <c r="I23" i="32"/>
  <c r="H23" i="32"/>
  <c r="Q22" i="32"/>
  <c r="P22" i="32"/>
  <c r="I22" i="32"/>
  <c r="H22" i="32"/>
  <c r="I21" i="32"/>
  <c r="H21" i="32"/>
  <c r="I20" i="32"/>
  <c r="H20" i="32"/>
  <c r="I19" i="32"/>
  <c r="H19" i="32"/>
  <c r="Q18" i="32"/>
  <c r="P18" i="32"/>
  <c r="Q17" i="32"/>
  <c r="P17" i="32"/>
  <c r="I17" i="32"/>
  <c r="H17" i="32"/>
  <c r="I16" i="32"/>
  <c r="H16" i="32"/>
  <c r="I15" i="32"/>
  <c r="H15" i="32"/>
  <c r="I14" i="32"/>
  <c r="H14" i="32"/>
  <c r="L13" i="32"/>
  <c r="I13" i="32"/>
  <c r="H13" i="32"/>
  <c r="Q12" i="32"/>
  <c r="P12" i="32"/>
  <c r="I12" i="32"/>
  <c r="H12" i="32"/>
  <c r="I11" i="32"/>
  <c r="H11" i="32"/>
  <c r="Q10" i="32"/>
  <c r="P10" i="32"/>
  <c r="L9" i="32"/>
  <c r="H9" i="32"/>
  <c r="Q8" i="32"/>
  <c r="P8" i="32"/>
  <c r="P37" i="32" s="1"/>
  <c r="M8" i="32"/>
  <c r="L8" i="32"/>
  <c r="I8" i="32"/>
  <c r="H8" i="32"/>
  <c r="I7" i="32"/>
  <c r="H7" i="32"/>
  <c r="K148" i="31"/>
  <c r="S147" i="31"/>
  <c r="R147" i="31"/>
  <c r="T147" i="31" s="1"/>
  <c r="K147" i="31"/>
  <c r="M147" i="31" s="1"/>
  <c r="J147" i="31"/>
  <c r="L147" i="31" s="1"/>
  <c r="S146" i="31"/>
  <c r="R146" i="31"/>
  <c r="T146" i="31" s="1"/>
  <c r="L146" i="31"/>
  <c r="K146" i="31"/>
  <c r="M146" i="31" s="1"/>
  <c r="J146" i="31"/>
  <c r="S145" i="31"/>
  <c r="R145" i="31"/>
  <c r="T145" i="31" s="1"/>
  <c r="K145" i="31"/>
  <c r="M145" i="31" s="1"/>
  <c r="J145" i="31"/>
  <c r="L145" i="31" s="1"/>
  <c r="S144" i="31"/>
  <c r="R144" i="31"/>
  <c r="T144" i="31" s="1"/>
  <c r="L144" i="31"/>
  <c r="K144" i="31"/>
  <c r="M144" i="31" s="1"/>
  <c r="J144" i="31"/>
  <c r="K126" i="31"/>
  <c r="J126" i="31"/>
  <c r="R148" i="31" s="1"/>
  <c r="I126" i="31"/>
  <c r="G126" i="31"/>
  <c r="F126" i="31"/>
  <c r="J148" i="31" s="1"/>
  <c r="L148" i="31" s="1"/>
  <c r="M125" i="31"/>
  <c r="L125" i="31"/>
  <c r="I125" i="31"/>
  <c r="H125" i="31"/>
  <c r="M124" i="31"/>
  <c r="L124" i="31"/>
  <c r="I124" i="31"/>
  <c r="H124" i="31"/>
  <c r="M123" i="31"/>
  <c r="L123" i="31"/>
  <c r="L126" i="31" s="1"/>
  <c r="I123" i="31"/>
  <c r="H123" i="31"/>
  <c r="M122" i="31"/>
  <c r="L122" i="31"/>
  <c r="I122" i="31"/>
  <c r="H122" i="31"/>
  <c r="N100" i="31"/>
  <c r="N147" i="31" s="1"/>
  <c r="P147" i="31" s="1"/>
  <c r="L99" i="31"/>
  <c r="P98" i="31"/>
  <c r="T97" i="31"/>
  <c r="L97" i="31"/>
  <c r="K97" i="31"/>
  <c r="L87" i="31"/>
  <c r="L101" i="31" s="1"/>
  <c r="Q86" i="31"/>
  <c r="Q100" i="31" s="1"/>
  <c r="O86" i="31"/>
  <c r="O100" i="31" s="1"/>
  <c r="O147" i="31" s="1"/>
  <c r="N86" i="31"/>
  <c r="K86" i="31"/>
  <c r="M86" i="31" s="1"/>
  <c r="M100" i="31" s="1"/>
  <c r="J86" i="31"/>
  <c r="L86" i="31" s="1"/>
  <c r="L100" i="31" s="1"/>
  <c r="I86" i="31"/>
  <c r="I100" i="31" s="1"/>
  <c r="G86" i="31"/>
  <c r="G100" i="31" s="1"/>
  <c r="F86" i="31"/>
  <c r="F100" i="31" s="1"/>
  <c r="Q85" i="31"/>
  <c r="P85" i="31"/>
  <c r="I85" i="31"/>
  <c r="H85" i="31"/>
  <c r="Q84" i="31"/>
  <c r="P84" i="31"/>
  <c r="I84" i="31"/>
  <c r="H84" i="31"/>
  <c r="I83" i="31"/>
  <c r="H83" i="31"/>
  <c r="I82" i="31"/>
  <c r="H82" i="31"/>
  <c r="I81" i="31"/>
  <c r="H81" i="31"/>
  <c r="I80" i="31"/>
  <c r="H80" i="31"/>
  <c r="Q79" i="31"/>
  <c r="P79" i="31"/>
  <c r="M79" i="31"/>
  <c r="L79" i="31"/>
  <c r="I79" i="31"/>
  <c r="H79" i="31"/>
  <c r="Q78" i="31"/>
  <c r="P78" i="31"/>
  <c r="I78" i="31"/>
  <c r="H78" i="31"/>
  <c r="Q77" i="31"/>
  <c r="P77" i="31"/>
  <c r="I77" i="31"/>
  <c r="H77" i="31"/>
  <c r="Q76" i="31"/>
  <c r="P76" i="31"/>
  <c r="M76" i="31"/>
  <c r="L76" i="31"/>
  <c r="I76" i="31"/>
  <c r="H76" i="31"/>
  <c r="I75" i="31"/>
  <c r="H75" i="31"/>
  <c r="H86" i="31" s="1"/>
  <c r="H100" i="31" s="1"/>
  <c r="M74" i="31"/>
  <c r="L74" i="31"/>
  <c r="I74" i="31"/>
  <c r="H74" i="31"/>
  <c r="I73" i="31"/>
  <c r="H73" i="31"/>
  <c r="Q72" i="31"/>
  <c r="P72" i="31"/>
  <c r="P86" i="31" s="1"/>
  <c r="P100" i="31" s="1"/>
  <c r="I72" i="31"/>
  <c r="H72" i="31"/>
  <c r="O71" i="31"/>
  <c r="Q71" i="31" s="1"/>
  <c r="Q99" i="31" s="1"/>
  <c r="N71" i="31"/>
  <c r="N99" i="31" s="1"/>
  <c r="N146" i="31" s="1"/>
  <c r="M71" i="31"/>
  <c r="M99" i="31" s="1"/>
  <c r="L71" i="31"/>
  <c r="K71" i="31"/>
  <c r="K99" i="31" s="1"/>
  <c r="J71" i="31"/>
  <c r="J99" i="31" s="1"/>
  <c r="G71" i="31"/>
  <c r="I71" i="31" s="1"/>
  <c r="I99" i="31" s="1"/>
  <c r="F71" i="31"/>
  <c r="F99" i="31" s="1"/>
  <c r="T70" i="31"/>
  <c r="Q70" i="31"/>
  <c r="P70" i="31"/>
  <c r="I70" i="31"/>
  <c r="H70" i="31"/>
  <c r="Q69" i="31"/>
  <c r="P69" i="31"/>
  <c r="I69" i="31"/>
  <c r="H69" i="31"/>
  <c r="I68" i="31"/>
  <c r="H68" i="31"/>
  <c r="Q67" i="31"/>
  <c r="P67" i="31"/>
  <c r="I67" i="31"/>
  <c r="H67" i="31"/>
  <c r="Q66" i="31"/>
  <c r="P66" i="31"/>
  <c r="I66" i="31"/>
  <c r="H66" i="31"/>
  <c r="I65" i="31"/>
  <c r="H65" i="31"/>
  <c r="I64" i="31"/>
  <c r="H64" i="31"/>
  <c r="Q63" i="31"/>
  <c r="P63" i="31"/>
  <c r="I63" i="31"/>
  <c r="H63" i="31"/>
  <c r="M62" i="31"/>
  <c r="L62" i="31"/>
  <c r="I62" i="31"/>
  <c r="H62" i="31"/>
  <c r="I61" i="31"/>
  <c r="H61" i="31"/>
  <c r="I60" i="31"/>
  <c r="H60" i="31"/>
  <c r="Q59" i="31"/>
  <c r="P59" i="31"/>
  <c r="I59" i="31"/>
  <c r="H59" i="31"/>
  <c r="I58" i="31"/>
  <c r="H58" i="31"/>
  <c r="Q57" i="31"/>
  <c r="P57" i="31"/>
  <c r="P71" i="31" s="1"/>
  <c r="P99" i="31" s="1"/>
  <c r="I57" i="31"/>
  <c r="H57" i="31"/>
  <c r="M56" i="31"/>
  <c r="L56" i="31"/>
  <c r="I56" i="31"/>
  <c r="H56" i="31"/>
  <c r="H71" i="31" s="1"/>
  <c r="H99" i="31" s="1"/>
  <c r="Q55" i="31"/>
  <c r="L55" i="31"/>
  <c r="I55" i="31"/>
  <c r="H55" i="31"/>
  <c r="S54" i="31"/>
  <c r="U54" i="31" s="1"/>
  <c r="U98" i="31" s="1"/>
  <c r="R54" i="31"/>
  <c r="T54" i="31" s="1"/>
  <c r="T98" i="31" s="1"/>
  <c r="Q54" i="31"/>
  <c r="Q98" i="31" s="1"/>
  <c r="P54" i="31"/>
  <c r="O54" i="31"/>
  <c r="O98" i="31" s="1"/>
  <c r="N54" i="31"/>
  <c r="N98" i="31" s="1"/>
  <c r="K54" i="31"/>
  <c r="M54" i="31" s="1"/>
  <c r="M98" i="31" s="1"/>
  <c r="J54" i="31"/>
  <c r="J98" i="31" s="1"/>
  <c r="I54" i="31"/>
  <c r="I98" i="31" s="1"/>
  <c r="G54" i="31"/>
  <c r="G98" i="31" s="1"/>
  <c r="F54" i="31"/>
  <c r="F98" i="31" s="1"/>
  <c r="I53" i="31"/>
  <c r="H53" i="31"/>
  <c r="Q52" i="31"/>
  <c r="P52" i="31"/>
  <c r="M52" i="31"/>
  <c r="L52" i="31"/>
  <c r="I52" i="31"/>
  <c r="H52" i="31"/>
  <c r="Q51" i="31"/>
  <c r="P51" i="31"/>
  <c r="M51" i="31"/>
  <c r="L51" i="31"/>
  <c r="I51" i="31"/>
  <c r="H51" i="31"/>
  <c r="Q50" i="31"/>
  <c r="P50" i="31"/>
  <c r="I50" i="31"/>
  <c r="H50" i="31"/>
  <c r="M49" i="31"/>
  <c r="L49" i="31"/>
  <c r="I49" i="31"/>
  <c r="H49" i="31"/>
  <c r="I48" i="31"/>
  <c r="H48" i="31"/>
  <c r="I47" i="31"/>
  <c r="H47" i="31"/>
  <c r="U46" i="31"/>
  <c r="T46" i="31"/>
  <c r="Q46" i="31"/>
  <c r="P46" i="31"/>
  <c r="I46" i="31"/>
  <c r="H46" i="31"/>
  <c r="M45" i="31"/>
  <c r="L45" i="31"/>
  <c r="L54" i="31" s="1"/>
  <c r="L98" i="31" s="1"/>
  <c r="I45" i="31"/>
  <c r="H45" i="31"/>
  <c r="I44" i="31"/>
  <c r="H44" i="31"/>
  <c r="I43" i="31"/>
  <c r="H43" i="31"/>
  <c r="I42" i="31"/>
  <c r="H42" i="31"/>
  <c r="I41" i="31"/>
  <c r="H41" i="31"/>
  <c r="Q40" i="31"/>
  <c r="P40" i="31"/>
  <c r="I40" i="31"/>
  <c r="H40" i="31"/>
  <c r="Q39" i="31"/>
  <c r="P39" i="31"/>
  <c r="I39" i="31"/>
  <c r="H39" i="31"/>
  <c r="H54" i="31" s="1"/>
  <c r="H98" i="31" s="1"/>
  <c r="U38" i="31"/>
  <c r="U97" i="31" s="1"/>
  <c r="T38" i="31"/>
  <c r="S38" i="31"/>
  <c r="S97" i="31" s="1"/>
  <c r="R38" i="31"/>
  <c r="R97" i="31" s="1"/>
  <c r="O38" i="31"/>
  <c r="Q38" i="31" s="1"/>
  <c r="Q97" i="31" s="1"/>
  <c r="N38" i="31"/>
  <c r="N97" i="31" s="1"/>
  <c r="M38" i="31"/>
  <c r="M97" i="31" s="1"/>
  <c r="L38" i="31"/>
  <c r="J38" i="31"/>
  <c r="J97" i="31" s="1"/>
  <c r="G38" i="31"/>
  <c r="I38" i="31" s="1"/>
  <c r="I97" i="31" s="1"/>
  <c r="F38" i="31"/>
  <c r="H38" i="31" s="1"/>
  <c r="I37" i="31"/>
  <c r="H37" i="31"/>
  <c r="Q36" i="31"/>
  <c r="P36" i="31"/>
  <c r="I36" i="31"/>
  <c r="H36" i="31"/>
  <c r="I35" i="31"/>
  <c r="H35" i="31"/>
  <c r="Q34" i="31"/>
  <c r="P34" i="31"/>
  <c r="I34" i="31"/>
  <c r="H34" i="31"/>
  <c r="L33" i="31"/>
  <c r="I33" i="31"/>
  <c r="H33" i="31"/>
  <c r="M32" i="31"/>
  <c r="L32" i="31"/>
  <c r="I32" i="31"/>
  <c r="H32" i="31"/>
  <c r="U31" i="31"/>
  <c r="T31" i="31"/>
  <c r="M31" i="31"/>
  <c r="L31" i="31"/>
  <c r="I31" i="31"/>
  <c r="H31" i="31"/>
  <c r="I30" i="31"/>
  <c r="H30" i="31"/>
  <c r="M29" i="31"/>
  <c r="L29" i="31"/>
  <c r="I29" i="31"/>
  <c r="H29" i="31"/>
  <c r="H27" i="31"/>
  <c r="Q26" i="31"/>
  <c r="P26" i="31"/>
  <c r="I26" i="31"/>
  <c r="H26" i="31"/>
  <c r="I25" i="31"/>
  <c r="H25" i="31"/>
  <c r="Q24" i="31"/>
  <c r="P24" i="31"/>
  <c r="I24" i="31"/>
  <c r="H24" i="31"/>
  <c r="Q23" i="31"/>
  <c r="P23" i="31"/>
  <c r="I23" i="31"/>
  <c r="H23" i="31"/>
  <c r="I22" i="31"/>
  <c r="H22" i="31"/>
  <c r="I21" i="31"/>
  <c r="H21" i="31"/>
  <c r="I20" i="31"/>
  <c r="H20" i="31"/>
  <c r="Q19" i="31"/>
  <c r="P19" i="31"/>
  <c r="Q18" i="31"/>
  <c r="P18" i="31"/>
  <c r="I18" i="31"/>
  <c r="H18" i="31"/>
  <c r="I17" i="31"/>
  <c r="H17" i="31"/>
  <c r="I16" i="31"/>
  <c r="H16" i="31"/>
  <c r="I15" i="31"/>
  <c r="H15" i="31"/>
  <c r="L14" i="31"/>
  <c r="I14" i="31"/>
  <c r="H14" i="31"/>
  <c r="Q13" i="31"/>
  <c r="P13" i="31"/>
  <c r="I13" i="31"/>
  <c r="H13" i="31"/>
  <c r="I12" i="31"/>
  <c r="H12" i="31"/>
  <c r="Q11" i="31"/>
  <c r="P11" i="31"/>
  <c r="L10" i="31"/>
  <c r="H10" i="31"/>
  <c r="Q9" i="31"/>
  <c r="P9" i="31"/>
  <c r="P38" i="31" s="1"/>
  <c r="M9" i="31"/>
  <c r="L9" i="31"/>
  <c r="I9" i="31"/>
  <c r="H9" i="31"/>
  <c r="I8" i="31"/>
  <c r="H8" i="31"/>
  <c r="K148" i="30"/>
  <c r="M148" i="30" s="1"/>
  <c r="J148" i="30"/>
  <c r="L148" i="30" s="1"/>
  <c r="S147" i="30"/>
  <c r="U147" i="30" s="1"/>
  <c r="R147" i="30"/>
  <c r="T147" i="30" s="1"/>
  <c r="K147" i="30"/>
  <c r="M147" i="30" s="1"/>
  <c r="J147" i="30"/>
  <c r="L147" i="30" s="1"/>
  <c r="U146" i="30"/>
  <c r="S146" i="30"/>
  <c r="R146" i="30"/>
  <c r="T146" i="30" s="1"/>
  <c r="M146" i="30"/>
  <c r="K146" i="30"/>
  <c r="J146" i="30"/>
  <c r="L146" i="30" s="1"/>
  <c r="S145" i="30"/>
  <c r="U145" i="30" s="1"/>
  <c r="R145" i="30"/>
  <c r="M145" i="30"/>
  <c r="K145" i="30"/>
  <c r="J145" i="30"/>
  <c r="L145" i="30" s="1"/>
  <c r="S144" i="30"/>
  <c r="U144" i="30" s="1"/>
  <c r="R144" i="30"/>
  <c r="M144" i="30"/>
  <c r="K144" i="30"/>
  <c r="J144" i="30"/>
  <c r="L144" i="30" s="1"/>
  <c r="K126" i="30"/>
  <c r="S148" i="30" s="1"/>
  <c r="U148" i="30" s="1"/>
  <c r="J126" i="30"/>
  <c r="R148" i="30" s="1"/>
  <c r="I126" i="30"/>
  <c r="G126" i="30"/>
  <c r="F126" i="30"/>
  <c r="M125" i="30"/>
  <c r="L125" i="30"/>
  <c r="I125" i="30"/>
  <c r="H125" i="30"/>
  <c r="M124" i="30"/>
  <c r="L124" i="30"/>
  <c r="I124" i="30"/>
  <c r="H124" i="30"/>
  <c r="M123" i="30"/>
  <c r="L123" i="30"/>
  <c r="I123" i="30"/>
  <c r="H123" i="30"/>
  <c r="H126" i="30" s="1"/>
  <c r="M122" i="30"/>
  <c r="L122" i="30"/>
  <c r="L126" i="30" s="1"/>
  <c r="I122" i="30"/>
  <c r="H122" i="30"/>
  <c r="K100" i="30"/>
  <c r="T97" i="30"/>
  <c r="K97" i="30"/>
  <c r="J97" i="30"/>
  <c r="O86" i="30"/>
  <c r="O100" i="30" s="1"/>
  <c r="O147" i="30" s="1"/>
  <c r="Q147" i="30" s="1"/>
  <c r="N86" i="30"/>
  <c r="N100" i="30" s="1"/>
  <c r="N147" i="30" s="1"/>
  <c r="P147" i="30" s="1"/>
  <c r="M86" i="30"/>
  <c r="M100" i="30" s="1"/>
  <c r="L86" i="30"/>
  <c r="L100" i="30" s="1"/>
  <c r="K86" i="30"/>
  <c r="J86" i="30"/>
  <c r="J100" i="30" s="1"/>
  <c r="V100" i="30" s="1"/>
  <c r="G86" i="30"/>
  <c r="G100" i="30" s="1"/>
  <c r="G147" i="30" s="1"/>
  <c r="F86" i="30"/>
  <c r="F100" i="30" s="1"/>
  <c r="Q85" i="30"/>
  <c r="P85" i="30"/>
  <c r="I85" i="30"/>
  <c r="H85" i="30"/>
  <c r="Q84" i="30"/>
  <c r="P84" i="30"/>
  <c r="I84" i="30"/>
  <c r="H84" i="30"/>
  <c r="I83" i="30"/>
  <c r="H83" i="30"/>
  <c r="I82" i="30"/>
  <c r="H82" i="30"/>
  <c r="I81" i="30"/>
  <c r="H81" i="30"/>
  <c r="I80" i="30"/>
  <c r="H80" i="30"/>
  <c r="Q79" i="30"/>
  <c r="P79" i="30"/>
  <c r="M79" i="30"/>
  <c r="L79" i="30"/>
  <c r="I79" i="30"/>
  <c r="H79" i="30"/>
  <c r="Q78" i="30"/>
  <c r="P78" i="30"/>
  <c r="I78" i="30"/>
  <c r="H78" i="30"/>
  <c r="Q77" i="30"/>
  <c r="P77" i="30"/>
  <c r="I77" i="30"/>
  <c r="H77" i="30"/>
  <c r="Q76" i="30"/>
  <c r="P76" i="30"/>
  <c r="M76" i="30"/>
  <c r="L76" i="30"/>
  <c r="I76" i="30"/>
  <c r="H76" i="30"/>
  <c r="I75" i="30"/>
  <c r="H75" i="30"/>
  <c r="H86" i="30" s="1"/>
  <c r="H100" i="30" s="1"/>
  <c r="M74" i="30"/>
  <c r="L74" i="30"/>
  <c r="I74" i="30"/>
  <c r="H74" i="30"/>
  <c r="I73" i="30"/>
  <c r="H73" i="30"/>
  <c r="Q72" i="30"/>
  <c r="P72" i="30"/>
  <c r="P86" i="30" s="1"/>
  <c r="P100" i="30" s="1"/>
  <c r="I72" i="30"/>
  <c r="H72" i="30"/>
  <c r="P71" i="30"/>
  <c r="P99" i="30" s="1"/>
  <c r="O71" i="30"/>
  <c r="O99" i="30" s="1"/>
  <c r="O146" i="30" s="1"/>
  <c r="Q146" i="30" s="1"/>
  <c r="N71" i="30"/>
  <c r="N99" i="30" s="1"/>
  <c r="N146" i="30" s="1"/>
  <c r="L71" i="30"/>
  <c r="L99" i="30" s="1"/>
  <c r="K71" i="30"/>
  <c r="M71" i="30" s="1"/>
  <c r="M99" i="30" s="1"/>
  <c r="J71" i="30"/>
  <c r="J99" i="30" s="1"/>
  <c r="G71" i="30"/>
  <c r="G99" i="30" s="1"/>
  <c r="F71" i="30"/>
  <c r="F99" i="30" s="1"/>
  <c r="T70" i="30"/>
  <c r="Q70" i="30"/>
  <c r="P70" i="30"/>
  <c r="I70" i="30"/>
  <c r="H70" i="30"/>
  <c r="Q69" i="30"/>
  <c r="P69" i="30"/>
  <c r="I69" i="30"/>
  <c r="H69" i="30"/>
  <c r="I68" i="30"/>
  <c r="H68" i="30"/>
  <c r="Q67" i="30"/>
  <c r="P67" i="30"/>
  <c r="I67" i="30"/>
  <c r="H67" i="30"/>
  <c r="Q66" i="30"/>
  <c r="P66" i="30"/>
  <c r="I66" i="30"/>
  <c r="H66" i="30"/>
  <c r="I65" i="30"/>
  <c r="H65" i="30"/>
  <c r="I64" i="30"/>
  <c r="H64" i="30"/>
  <c r="Q63" i="30"/>
  <c r="P63" i="30"/>
  <c r="I63" i="30"/>
  <c r="H63" i="30"/>
  <c r="M62" i="30"/>
  <c r="L62" i="30"/>
  <c r="I62" i="30"/>
  <c r="H62" i="30"/>
  <c r="I61" i="30"/>
  <c r="H61" i="30"/>
  <c r="I60" i="30"/>
  <c r="H60" i="30"/>
  <c r="Q59" i="30"/>
  <c r="P59" i="30"/>
  <c r="I59" i="30"/>
  <c r="H59" i="30"/>
  <c r="I58" i="30"/>
  <c r="H58" i="30"/>
  <c r="Q57" i="30"/>
  <c r="P57" i="30"/>
  <c r="I57" i="30"/>
  <c r="H57" i="30"/>
  <c r="M56" i="30"/>
  <c r="L56" i="30"/>
  <c r="I56" i="30"/>
  <c r="H56" i="30"/>
  <c r="Q55" i="30"/>
  <c r="M55" i="30"/>
  <c r="L55" i="30"/>
  <c r="I55" i="30"/>
  <c r="H55" i="30"/>
  <c r="H71" i="30" s="1"/>
  <c r="H99" i="30" s="1"/>
  <c r="S54" i="30"/>
  <c r="S98" i="30" s="1"/>
  <c r="R54" i="30"/>
  <c r="O54" i="30"/>
  <c r="O98" i="30" s="1"/>
  <c r="O145" i="30" s="1"/>
  <c r="N54" i="30"/>
  <c r="N98" i="30" s="1"/>
  <c r="K54" i="30"/>
  <c r="K98" i="30" s="1"/>
  <c r="J54" i="30"/>
  <c r="G54" i="30"/>
  <c r="G98" i="30" s="1"/>
  <c r="F54" i="30"/>
  <c r="F98" i="30" s="1"/>
  <c r="I53" i="30"/>
  <c r="H53" i="30"/>
  <c r="Q52" i="30"/>
  <c r="P52" i="30"/>
  <c r="M52" i="30"/>
  <c r="L52" i="30"/>
  <c r="I52" i="30"/>
  <c r="H52" i="30"/>
  <c r="Q51" i="30"/>
  <c r="P51" i="30"/>
  <c r="M51" i="30"/>
  <c r="L51" i="30"/>
  <c r="I51" i="30"/>
  <c r="H51" i="30"/>
  <c r="Q50" i="30"/>
  <c r="P50" i="30"/>
  <c r="I50" i="30"/>
  <c r="H50" i="30"/>
  <c r="M49" i="30"/>
  <c r="L49" i="30"/>
  <c r="I49" i="30"/>
  <c r="H49" i="30"/>
  <c r="I48" i="30"/>
  <c r="H48" i="30"/>
  <c r="I47" i="30"/>
  <c r="H47" i="30"/>
  <c r="U46" i="30"/>
  <c r="T46" i="30"/>
  <c r="Q46" i="30"/>
  <c r="P46" i="30"/>
  <c r="I46" i="30"/>
  <c r="H46" i="30"/>
  <c r="M45" i="30"/>
  <c r="L45" i="30"/>
  <c r="I45" i="30"/>
  <c r="H45" i="30"/>
  <c r="I44" i="30"/>
  <c r="H44" i="30"/>
  <c r="I43" i="30"/>
  <c r="H43" i="30"/>
  <c r="I42" i="30"/>
  <c r="H42" i="30"/>
  <c r="I41" i="30"/>
  <c r="H41" i="30"/>
  <c r="Q40" i="30"/>
  <c r="P40" i="30"/>
  <c r="I40" i="30"/>
  <c r="H40" i="30"/>
  <c r="Q39" i="30"/>
  <c r="P39" i="30"/>
  <c r="I39" i="30"/>
  <c r="H39" i="30"/>
  <c r="H54" i="30" s="1"/>
  <c r="H98" i="30" s="1"/>
  <c r="T38" i="30"/>
  <c r="S38" i="30"/>
  <c r="S87" i="30" s="1"/>
  <c r="R38" i="30"/>
  <c r="R87" i="30" s="1"/>
  <c r="R101" i="30" s="1"/>
  <c r="O38" i="30"/>
  <c r="N38" i="30"/>
  <c r="M38" i="30"/>
  <c r="M97" i="30" s="1"/>
  <c r="L38" i="30"/>
  <c r="L97" i="30" s="1"/>
  <c r="J38" i="30"/>
  <c r="I38" i="30"/>
  <c r="I97" i="30" s="1"/>
  <c r="G38" i="30"/>
  <c r="F38" i="30"/>
  <c r="I37" i="30"/>
  <c r="H37" i="30"/>
  <c r="Q36" i="30"/>
  <c r="P36" i="30"/>
  <c r="I36" i="30"/>
  <c r="H36" i="30"/>
  <c r="I35" i="30"/>
  <c r="H35" i="30"/>
  <c r="Q34" i="30"/>
  <c r="P34" i="30"/>
  <c r="I34" i="30"/>
  <c r="H34" i="30"/>
  <c r="M33" i="30"/>
  <c r="L33" i="30"/>
  <c r="I33" i="30"/>
  <c r="H33" i="30"/>
  <c r="M32" i="30"/>
  <c r="L32" i="30"/>
  <c r="I32" i="30"/>
  <c r="H32" i="30"/>
  <c r="U31" i="30"/>
  <c r="T31" i="30"/>
  <c r="M31" i="30"/>
  <c r="L31" i="30"/>
  <c r="I31" i="30"/>
  <c r="H31" i="30"/>
  <c r="I30" i="30"/>
  <c r="H30" i="30"/>
  <c r="M29" i="30"/>
  <c r="L29" i="30"/>
  <c r="I29" i="30"/>
  <c r="H29" i="30"/>
  <c r="I27" i="30"/>
  <c r="H27" i="30"/>
  <c r="Q26" i="30"/>
  <c r="P26" i="30"/>
  <c r="I26" i="30"/>
  <c r="H26" i="30"/>
  <c r="I25" i="30"/>
  <c r="H25" i="30"/>
  <c r="Q24" i="30"/>
  <c r="P24" i="30"/>
  <c r="I24" i="30"/>
  <c r="H24" i="30"/>
  <c r="Q23" i="30"/>
  <c r="P23" i="30"/>
  <c r="I23" i="30"/>
  <c r="H23" i="30"/>
  <c r="I22" i="30"/>
  <c r="H22" i="30"/>
  <c r="I21" i="30"/>
  <c r="H21" i="30"/>
  <c r="I20" i="30"/>
  <c r="H20" i="30"/>
  <c r="Q19" i="30"/>
  <c r="P19" i="30"/>
  <c r="Q18" i="30"/>
  <c r="P18" i="30"/>
  <c r="I18" i="30"/>
  <c r="H18" i="30"/>
  <c r="I17" i="30"/>
  <c r="H17" i="30"/>
  <c r="I16" i="30"/>
  <c r="H16" i="30"/>
  <c r="I15" i="30"/>
  <c r="H15" i="30"/>
  <c r="M14" i="30"/>
  <c r="L14" i="30"/>
  <c r="I14" i="30"/>
  <c r="H14" i="30"/>
  <c r="Q13" i="30"/>
  <c r="P13" i="30"/>
  <c r="I13" i="30"/>
  <c r="H13" i="30"/>
  <c r="I12" i="30"/>
  <c r="H12" i="30"/>
  <c r="Q11" i="30"/>
  <c r="P11" i="30"/>
  <c r="M10" i="30"/>
  <c r="L10" i="30"/>
  <c r="I10" i="30"/>
  <c r="H10" i="30"/>
  <c r="Q9" i="30"/>
  <c r="P9" i="30"/>
  <c r="P38" i="30" s="1"/>
  <c r="P97" i="30" s="1"/>
  <c r="M9" i="30"/>
  <c r="L9" i="30"/>
  <c r="I9" i="30"/>
  <c r="H9" i="30"/>
  <c r="I8" i="30"/>
  <c r="H8" i="30"/>
  <c r="S147" i="29"/>
  <c r="U147" i="29" s="1"/>
  <c r="R147" i="29"/>
  <c r="T147" i="29" s="1"/>
  <c r="O147" i="29"/>
  <c r="Q147" i="29" s="1"/>
  <c r="K147" i="29"/>
  <c r="M147" i="29" s="1"/>
  <c r="J147" i="29"/>
  <c r="L147" i="29" s="1"/>
  <c r="S146" i="29"/>
  <c r="U146" i="29" s="1"/>
  <c r="R146" i="29"/>
  <c r="T146" i="29" s="1"/>
  <c r="K146" i="29"/>
  <c r="M146" i="29" s="1"/>
  <c r="J146" i="29"/>
  <c r="L146" i="29" s="1"/>
  <c r="S145" i="29"/>
  <c r="U145" i="29" s="1"/>
  <c r="R145" i="29"/>
  <c r="T145" i="29" s="1"/>
  <c r="K145" i="29"/>
  <c r="M145" i="29" s="1"/>
  <c r="J145" i="29"/>
  <c r="L145" i="29" s="1"/>
  <c r="S144" i="29"/>
  <c r="U144" i="29" s="1"/>
  <c r="R144" i="29"/>
  <c r="T144" i="29" s="1"/>
  <c r="O144" i="29"/>
  <c r="K144" i="29"/>
  <c r="M144" i="29" s="1"/>
  <c r="J144" i="29"/>
  <c r="L144" i="29" s="1"/>
  <c r="K126" i="29"/>
  <c r="S148" i="29" s="1"/>
  <c r="U148" i="29" s="1"/>
  <c r="J126" i="29"/>
  <c r="R148" i="29" s="1"/>
  <c r="G126" i="29"/>
  <c r="F126" i="29"/>
  <c r="J148" i="29" s="1"/>
  <c r="M125" i="29"/>
  <c r="L125" i="29"/>
  <c r="I125" i="29"/>
  <c r="H125" i="29"/>
  <c r="M124" i="29"/>
  <c r="L124" i="29"/>
  <c r="I124" i="29"/>
  <c r="H124" i="29"/>
  <c r="M123" i="29"/>
  <c r="L123" i="29"/>
  <c r="I123" i="29"/>
  <c r="H123" i="29"/>
  <c r="M122" i="29"/>
  <c r="L122" i="29"/>
  <c r="L126" i="29" s="1"/>
  <c r="I122" i="29"/>
  <c r="H122" i="29"/>
  <c r="H126" i="29" s="1"/>
  <c r="O100" i="29"/>
  <c r="G100" i="29"/>
  <c r="G99" i="29"/>
  <c r="S98" i="29"/>
  <c r="K98" i="29"/>
  <c r="O97" i="29"/>
  <c r="K97" i="29"/>
  <c r="G97" i="29"/>
  <c r="W97" i="29" s="1"/>
  <c r="G87" i="29"/>
  <c r="O86" i="29"/>
  <c r="Q86" i="29" s="1"/>
  <c r="Q100" i="29" s="1"/>
  <c r="N86" i="29"/>
  <c r="N100" i="29" s="1"/>
  <c r="N147" i="29" s="1"/>
  <c r="K86" i="29"/>
  <c r="J86" i="29"/>
  <c r="J100" i="29" s="1"/>
  <c r="G86" i="29"/>
  <c r="I86" i="29" s="1"/>
  <c r="I100" i="29" s="1"/>
  <c r="F86" i="29"/>
  <c r="F100" i="29" s="1"/>
  <c r="Q85" i="29"/>
  <c r="P85" i="29"/>
  <c r="I85" i="29"/>
  <c r="H85" i="29"/>
  <c r="Q84" i="29"/>
  <c r="P84" i="29"/>
  <c r="I84" i="29"/>
  <c r="H84" i="29"/>
  <c r="I83" i="29"/>
  <c r="H83" i="29"/>
  <c r="I82" i="29"/>
  <c r="H82" i="29"/>
  <c r="I81" i="29"/>
  <c r="H81" i="29"/>
  <c r="I80" i="29"/>
  <c r="H80" i="29"/>
  <c r="Q79" i="29"/>
  <c r="P79" i="29"/>
  <c r="M79" i="29"/>
  <c r="L79" i="29"/>
  <c r="I79" i="29"/>
  <c r="H79" i="29"/>
  <c r="Q78" i="29"/>
  <c r="P78" i="29"/>
  <c r="I78" i="29"/>
  <c r="H78" i="29"/>
  <c r="Q77" i="29"/>
  <c r="P77" i="29"/>
  <c r="I77" i="29"/>
  <c r="H77" i="29"/>
  <c r="Q76" i="29"/>
  <c r="P76" i="29"/>
  <c r="M76" i="29"/>
  <c r="L76" i="29"/>
  <c r="I76" i="29"/>
  <c r="H76" i="29"/>
  <c r="I75" i="29"/>
  <c r="H75" i="29"/>
  <c r="M74" i="29"/>
  <c r="L74" i="29"/>
  <c r="I74" i="29"/>
  <c r="H74" i="29"/>
  <c r="I73" i="29"/>
  <c r="H73" i="29"/>
  <c r="Q72" i="29"/>
  <c r="P72" i="29"/>
  <c r="P86" i="29" s="1"/>
  <c r="P100" i="29" s="1"/>
  <c r="I72" i="29"/>
  <c r="H72" i="29"/>
  <c r="H86" i="29" s="1"/>
  <c r="H100" i="29" s="1"/>
  <c r="O71" i="29"/>
  <c r="Q71" i="29" s="1"/>
  <c r="Q99" i="29" s="1"/>
  <c r="N71" i="29"/>
  <c r="N99" i="29" s="1"/>
  <c r="N146" i="29" s="1"/>
  <c r="K71" i="29"/>
  <c r="K99" i="29" s="1"/>
  <c r="J71" i="29"/>
  <c r="L71" i="29" s="1"/>
  <c r="L99" i="29" s="1"/>
  <c r="G71" i="29"/>
  <c r="I71" i="29" s="1"/>
  <c r="I99" i="29" s="1"/>
  <c r="F71" i="29"/>
  <c r="F99" i="29" s="1"/>
  <c r="T70" i="29"/>
  <c r="Q70" i="29"/>
  <c r="P70" i="29"/>
  <c r="I70" i="29"/>
  <c r="H70" i="29"/>
  <c r="Q69" i="29"/>
  <c r="P69" i="29"/>
  <c r="I69" i="29"/>
  <c r="H69" i="29"/>
  <c r="I68" i="29"/>
  <c r="H68" i="29"/>
  <c r="Q67" i="29"/>
  <c r="P67" i="29"/>
  <c r="I67" i="29"/>
  <c r="H67" i="29"/>
  <c r="Q66" i="29"/>
  <c r="P66" i="29"/>
  <c r="I66" i="29"/>
  <c r="H66" i="29"/>
  <c r="I65" i="29"/>
  <c r="H65" i="29"/>
  <c r="I64" i="29"/>
  <c r="H64" i="29"/>
  <c r="Q63" i="29"/>
  <c r="P63" i="29"/>
  <c r="I63" i="29"/>
  <c r="H63" i="29"/>
  <c r="M62" i="29"/>
  <c r="L62" i="29"/>
  <c r="I62" i="29"/>
  <c r="H62" i="29"/>
  <c r="I61" i="29"/>
  <c r="H61" i="29"/>
  <c r="I60" i="29"/>
  <c r="H60" i="29"/>
  <c r="Q59" i="29"/>
  <c r="P59" i="29"/>
  <c r="I59" i="29"/>
  <c r="H59" i="29"/>
  <c r="I58" i="29"/>
  <c r="H58" i="29"/>
  <c r="Q57" i="29"/>
  <c r="P57" i="29"/>
  <c r="P71" i="29" s="1"/>
  <c r="P99" i="29" s="1"/>
  <c r="I57" i="29"/>
  <c r="H57" i="29"/>
  <c r="M56" i="29"/>
  <c r="L56" i="29"/>
  <c r="I56" i="29"/>
  <c r="H56" i="29"/>
  <c r="Q55" i="29"/>
  <c r="M55" i="29"/>
  <c r="L55" i="29"/>
  <c r="I55" i="29"/>
  <c r="H55" i="29"/>
  <c r="U54" i="29"/>
  <c r="U98" i="29" s="1"/>
  <c r="T54" i="29"/>
  <c r="T98" i="29" s="1"/>
  <c r="S54" i="29"/>
  <c r="R54" i="29"/>
  <c r="R98" i="29" s="1"/>
  <c r="Q54" i="29"/>
  <c r="Q98" i="29" s="1"/>
  <c r="P54" i="29"/>
  <c r="P98" i="29" s="1"/>
  <c r="O54" i="29"/>
  <c r="O98" i="29" s="1"/>
  <c r="O145" i="29" s="1"/>
  <c r="N54" i="29"/>
  <c r="N98" i="29" s="1"/>
  <c r="M54" i="29"/>
  <c r="M98" i="29" s="1"/>
  <c r="K54" i="29"/>
  <c r="K87" i="29" s="1"/>
  <c r="J54" i="29"/>
  <c r="J98" i="29" s="1"/>
  <c r="I54" i="29"/>
  <c r="I98" i="29" s="1"/>
  <c r="G54" i="29"/>
  <c r="G98" i="29" s="1"/>
  <c r="F54" i="29"/>
  <c r="F98" i="29" s="1"/>
  <c r="I53" i="29"/>
  <c r="H53" i="29"/>
  <c r="Q52" i="29"/>
  <c r="P52" i="29"/>
  <c r="M52" i="29"/>
  <c r="L52" i="29"/>
  <c r="I52" i="29"/>
  <c r="H52" i="29"/>
  <c r="Q51" i="29"/>
  <c r="P51" i="29"/>
  <c r="M51" i="29"/>
  <c r="L51" i="29"/>
  <c r="I51" i="29"/>
  <c r="H51" i="29"/>
  <c r="Q50" i="29"/>
  <c r="P50" i="29"/>
  <c r="I50" i="29"/>
  <c r="H50" i="29"/>
  <c r="M49" i="29"/>
  <c r="L49" i="29"/>
  <c r="I49" i="29"/>
  <c r="H49" i="29"/>
  <c r="I48" i="29"/>
  <c r="H48" i="29"/>
  <c r="I47" i="29"/>
  <c r="H47" i="29"/>
  <c r="U46" i="29"/>
  <c r="T46" i="29"/>
  <c r="Q46" i="29"/>
  <c r="P46" i="29"/>
  <c r="I46" i="29"/>
  <c r="H46" i="29"/>
  <c r="M45" i="29"/>
  <c r="L45" i="29"/>
  <c r="L54" i="29" s="1"/>
  <c r="L98" i="29" s="1"/>
  <c r="I45" i="29"/>
  <c r="H45" i="29"/>
  <c r="I44" i="29"/>
  <c r="H44" i="29"/>
  <c r="I43" i="29"/>
  <c r="H43" i="29"/>
  <c r="I42" i="29"/>
  <c r="H42" i="29"/>
  <c r="I41" i="29"/>
  <c r="H41" i="29"/>
  <c r="Q40" i="29"/>
  <c r="P40" i="29"/>
  <c r="I40" i="29"/>
  <c r="H40" i="29"/>
  <c r="Q39" i="29"/>
  <c r="P39" i="29"/>
  <c r="I39" i="29"/>
  <c r="H39" i="29"/>
  <c r="H54" i="29" s="1"/>
  <c r="H98" i="29" s="1"/>
  <c r="U38" i="29"/>
  <c r="U97" i="29" s="1"/>
  <c r="S38" i="29"/>
  <c r="S97" i="29" s="1"/>
  <c r="R38" i="29"/>
  <c r="R97" i="29" s="1"/>
  <c r="Q38" i="29"/>
  <c r="Q97" i="29" s="1"/>
  <c r="O38" i="29"/>
  <c r="N38" i="29"/>
  <c r="N97" i="29" s="1"/>
  <c r="M38" i="29"/>
  <c r="M97" i="29" s="1"/>
  <c r="J38" i="29"/>
  <c r="J97" i="29" s="1"/>
  <c r="H38" i="29"/>
  <c r="G38" i="29"/>
  <c r="I38" i="29" s="1"/>
  <c r="I97" i="29" s="1"/>
  <c r="F38" i="29"/>
  <c r="F97" i="29" s="1"/>
  <c r="I37" i="29"/>
  <c r="H37" i="29"/>
  <c r="Q36" i="29"/>
  <c r="P36" i="29"/>
  <c r="I36" i="29"/>
  <c r="H36" i="29"/>
  <c r="I35" i="29"/>
  <c r="H35" i="29"/>
  <c r="Q34" i="29"/>
  <c r="P34" i="29"/>
  <c r="I34" i="29"/>
  <c r="H34" i="29"/>
  <c r="M33" i="29"/>
  <c r="L33" i="29"/>
  <c r="I33" i="29"/>
  <c r="H33" i="29"/>
  <c r="M32" i="29"/>
  <c r="L32" i="29"/>
  <c r="I32" i="29"/>
  <c r="H32" i="29"/>
  <c r="U31" i="29"/>
  <c r="T31" i="29"/>
  <c r="T38" i="29" s="1"/>
  <c r="M31" i="29"/>
  <c r="L31" i="29"/>
  <c r="I31" i="29"/>
  <c r="H31" i="29"/>
  <c r="I30" i="29"/>
  <c r="H30" i="29"/>
  <c r="M29" i="29"/>
  <c r="L29" i="29"/>
  <c r="I29" i="29"/>
  <c r="H29" i="29"/>
  <c r="I27" i="29"/>
  <c r="H27" i="29"/>
  <c r="Q26" i="29"/>
  <c r="P26" i="29"/>
  <c r="I26" i="29"/>
  <c r="H26" i="29"/>
  <c r="I25" i="29"/>
  <c r="H25" i="29"/>
  <c r="Q24" i="29"/>
  <c r="P24" i="29"/>
  <c r="I24" i="29"/>
  <c r="H24" i="29"/>
  <c r="Q23" i="29"/>
  <c r="P23" i="29"/>
  <c r="I23" i="29"/>
  <c r="H23" i="29"/>
  <c r="I22" i="29"/>
  <c r="H22" i="29"/>
  <c r="I21" i="29"/>
  <c r="H21" i="29"/>
  <c r="I20" i="29"/>
  <c r="H20" i="29"/>
  <c r="Q19" i="29"/>
  <c r="P19" i="29"/>
  <c r="Q18" i="29"/>
  <c r="P18" i="29"/>
  <c r="I18" i="29"/>
  <c r="H18" i="29"/>
  <c r="I17" i="29"/>
  <c r="H17" i="29"/>
  <c r="I16" i="29"/>
  <c r="H16" i="29"/>
  <c r="I15" i="29"/>
  <c r="H15" i="29"/>
  <c r="M14" i="29"/>
  <c r="L14" i="29"/>
  <c r="I14" i="29"/>
  <c r="H14" i="29"/>
  <c r="Q13" i="29"/>
  <c r="P13" i="29"/>
  <c r="I13" i="29"/>
  <c r="H13" i="29"/>
  <c r="I12" i="29"/>
  <c r="H12" i="29"/>
  <c r="Q11" i="29"/>
  <c r="P11" i="29"/>
  <c r="M10" i="29"/>
  <c r="L10" i="29"/>
  <c r="I10" i="29"/>
  <c r="H10" i="29"/>
  <c r="Q9" i="29"/>
  <c r="P9" i="29"/>
  <c r="M9" i="29"/>
  <c r="L9" i="29"/>
  <c r="I9" i="29"/>
  <c r="H9" i="29"/>
  <c r="I8" i="29"/>
  <c r="H8" i="29"/>
  <c r="J148" i="28"/>
  <c r="L148" i="28" s="1"/>
  <c r="S147" i="28"/>
  <c r="R147" i="28"/>
  <c r="T147" i="28" s="1"/>
  <c r="K147" i="28"/>
  <c r="J147" i="28"/>
  <c r="S146" i="28"/>
  <c r="R146" i="28"/>
  <c r="K146" i="28"/>
  <c r="J146" i="28"/>
  <c r="S145" i="28"/>
  <c r="R145" i="28"/>
  <c r="K145" i="28"/>
  <c r="J145" i="28"/>
  <c r="S144" i="28"/>
  <c r="R144" i="28"/>
  <c r="K144" i="28"/>
  <c r="J144" i="28"/>
  <c r="K126" i="28"/>
  <c r="J126" i="28"/>
  <c r="R148" i="28" s="1"/>
  <c r="G126" i="28"/>
  <c r="K148" i="28" s="1"/>
  <c r="F126" i="28"/>
  <c r="I126" i="28" s="1"/>
  <c r="M125" i="28"/>
  <c r="L125" i="28"/>
  <c r="I125" i="28"/>
  <c r="H125" i="28"/>
  <c r="M124" i="28"/>
  <c r="L124" i="28"/>
  <c r="I124" i="28"/>
  <c r="H124" i="28"/>
  <c r="M123" i="28"/>
  <c r="L123" i="28"/>
  <c r="I123" i="28"/>
  <c r="H123" i="28"/>
  <c r="M122" i="28"/>
  <c r="L122" i="28"/>
  <c r="L126" i="28" s="1"/>
  <c r="I122" i="28"/>
  <c r="H122" i="28"/>
  <c r="H126" i="28" s="1"/>
  <c r="N98" i="28"/>
  <c r="F98" i="28"/>
  <c r="R97" i="28"/>
  <c r="N97" i="28"/>
  <c r="K97" i="28"/>
  <c r="J97" i="28"/>
  <c r="F97" i="28"/>
  <c r="R87" i="28"/>
  <c r="R101" i="28" s="1"/>
  <c r="N87" i="28"/>
  <c r="O86" i="28"/>
  <c r="O100" i="28" s="1"/>
  <c r="O147" i="28" s="1"/>
  <c r="N86" i="28"/>
  <c r="N100" i="28" s="1"/>
  <c r="N147" i="28" s="1"/>
  <c r="P147" i="28" s="1"/>
  <c r="K86" i="28"/>
  <c r="K100" i="28" s="1"/>
  <c r="J86" i="28"/>
  <c r="L86" i="28" s="1"/>
  <c r="L100" i="28" s="1"/>
  <c r="G86" i="28"/>
  <c r="G100" i="28" s="1"/>
  <c r="F86" i="28"/>
  <c r="F100" i="28" s="1"/>
  <c r="Q85" i="28"/>
  <c r="P85" i="28"/>
  <c r="I85" i="28"/>
  <c r="H85" i="28"/>
  <c r="Q84" i="28"/>
  <c r="P84" i="28"/>
  <c r="I84" i="28"/>
  <c r="H84" i="28"/>
  <c r="I83" i="28"/>
  <c r="H83" i="28"/>
  <c r="I82" i="28"/>
  <c r="H82" i="28"/>
  <c r="I81" i="28"/>
  <c r="H81" i="28"/>
  <c r="I80" i="28"/>
  <c r="H80" i="28"/>
  <c r="Q79" i="28"/>
  <c r="P79" i="28"/>
  <c r="M79" i="28"/>
  <c r="L79" i="28"/>
  <c r="I79" i="28"/>
  <c r="H79" i="28"/>
  <c r="Q78" i="28"/>
  <c r="P78" i="28"/>
  <c r="I78" i="28"/>
  <c r="H78" i="28"/>
  <c r="Q77" i="28"/>
  <c r="P77" i="28"/>
  <c r="I77" i="28"/>
  <c r="H77" i="28"/>
  <c r="Q76" i="28"/>
  <c r="P76" i="28"/>
  <c r="M76" i="28"/>
  <c r="L76" i="28"/>
  <c r="I76" i="28"/>
  <c r="H76" i="28"/>
  <c r="I75" i="28"/>
  <c r="H75" i="28"/>
  <c r="M74" i="28"/>
  <c r="L74" i="28"/>
  <c r="I74" i="28"/>
  <c r="H74" i="28"/>
  <c r="I73" i="28"/>
  <c r="H73" i="28"/>
  <c r="Q72" i="28"/>
  <c r="P72" i="28"/>
  <c r="I72" i="28"/>
  <c r="H72" i="28"/>
  <c r="H86" i="28" s="1"/>
  <c r="H100" i="28" s="1"/>
  <c r="O71" i="28"/>
  <c r="O99" i="28" s="1"/>
  <c r="O146" i="28" s="1"/>
  <c r="N71" i="28"/>
  <c r="K71" i="28"/>
  <c r="J71" i="28"/>
  <c r="L71" i="28" s="1"/>
  <c r="L99" i="28" s="1"/>
  <c r="G71" i="28"/>
  <c r="G99" i="28" s="1"/>
  <c r="F71" i="28"/>
  <c r="F99" i="28" s="1"/>
  <c r="T70" i="28"/>
  <c r="Q70" i="28"/>
  <c r="P70" i="28"/>
  <c r="I70" i="28"/>
  <c r="H70" i="28"/>
  <c r="Q69" i="28"/>
  <c r="P69" i="28"/>
  <c r="I69" i="28"/>
  <c r="H69" i="28"/>
  <c r="I68" i="28"/>
  <c r="H68" i="28"/>
  <c r="Q67" i="28"/>
  <c r="P67" i="28"/>
  <c r="I67" i="28"/>
  <c r="H67" i="28"/>
  <c r="Q66" i="28"/>
  <c r="P66" i="28"/>
  <c r="I66" i="28"/>
  <c r="H66" i="28"/>
  <c r="I65" i="28"/>
  <c r="H65" i="28"/>
  <c r="I64" i="28"/>
  <c r="H64" i="28"/>
  <c r="Q63" i="28"/>
  <c r="P63" i="28"/>
  <c r="I63" i="28"/>
  <c r="H63" i="28"/>
  <c r="M62" i="28"/>
  <c r="L62" i="28"/>
  <c r="I62" i="28"/>
  <c r="H62" i="28"/>
  <c r="I61" i="28"/>
  <c r="H61" i="28"/>
  <c r="I60" i="28"/>
  <c r="H60" i="28"/>
  <c r="Q59" i="28"/>
  <c r="P59" i="28"/>
  <c r="I59" i="28"/>
  <c r="H59" i="28"/>
  <c r="I58" i="28"/>
  <c r="H58" i="28"/>
  <c r="Q57" i="28"/>
  <c r="P57" i="28"/>
  <c r="P71" i="28" s="1"/>
  <c r="P99" i="28" s="1"/>
  <c r="I57" i="28"/>
  <c r="H57" i="28"/>
  <c r="M56" i="28"/>
  <c r="L56" i="28"/>
  <c r="I56" i="28"/>
  <c r="H56" i="28"/>
  <c r="Q55" i="28"/>
  <c r="M55" i="28"/>
  <c r="L55" i="28"/>
  <c r="I55" i="28"/>
  <c r="H55" i="28"/>
  <c r="H71" i="28" s="1"/>
  <c r="H99" i="28" s="1"/>
  <c r="T54" i="28"/>
  <c r="T98" i="28" s="1"/>
  <c r="S54" i="28"/>
  <c r="S98" i="28" s="1"/>
  <c r="R54" i="28"/>
  <c r="U54" i="28" s="1"/>
  <c r="U98" i="28" s="1"/>
  <c r="P54" i="28"/>
  <c r="P98" i="28" s="1"/>
  <c r="O54" i="28"/>
  <c r="O98" i="28" s="1"/>
  <c r="N54" i="28"/>
  <c r="K54" i="28"/>
  <c r="K98" i="28" s="1"/>
  <c r="J54" i="28"/>
  <c r="M54" i="28" s="1"/>
  <c r="M98" i="28" s="1"/>
  <c r="G54" i="28"/>
  <c r="G98" i="28" s="1"/>
  <c r="F54" i="28"/>
  <c r="I53" i="28"/>
  <c r="H53" i="28"/>
  <c r="Q52" i="28"/>
  <c r="P52" i="28"/>
  <c r="M52" i="28"/>
  <c r="L52" i="28"/>
  <c r="I52" i="28"/>
  <c r="H52" i="28"/>
  <c r="Q51" i="28"/>
  <c r="P51" i="28"/>
  <c r="M51" i="28"/>
  <c r="L51" i="28"/>
  <c r="I51" i="28"/>
  <c r="H51" i="28"/>
  <c r="Q50" i="28"/>
  <c r="P50" i="28"/>
  <c r="I50" i="28"/>
  <c r="H50" i="28"/>
  <c r="M49" i="28"/>
  <c r="L49" i="28"/>
  <c r="I49" i="28"/>
  <c r="H49" i="28"/>
  <c r="I48" i="28"/>
  <c r="H48" i="28"/>
  <c r="I47" i="28"/>
  <c r="H47" i="28"/>
  <c r="U46" i="28"/>
  <c r="T46" i="28"/>
  <c r="Q46" i="28"/>
  <c r="P46" i="28"/>
  <c r="I46" i="28"/>
  <c r="H46" i="28"/>
  <c r="M45" i="28"/>
  <c r="L45" i="28"/>
  <c r="L54" i="28" s="1"/>
  <c r="L98" i="28" s="1"/>
  <c r="I45" i="28"/>
  <c r="H45" i="28"/>
  <c r="I44" i="28"/>
  <c r="H44" i="28"/>
  <c r="H54" i="28" s="1"/>
  <c r="H98" i="28" s="1"/>
  <c r="I43" i="28"/>
  <c r="H43" i="28"/>
  <c r="I42" i="28"/>
  <c r="H42" i="28"/>
  <c r="I41" i="28"/>
  <c r="H41" i="28"/>
  <c r="Q40" i="28"/>
  <c r="P40" i="28"/>
  <c r="I40" i="28"/>
  <c r="H40" i="28"/>
  <c r="Q39" i="28"/>
  <c r="P39" i="28"/>
  <c r="I39" i="28"/>
  <c r="H39" i="28"/>
  <c r="T38" i="28"/>
  <c r="S38" i="28"/>
  <c r="S97" i="28" s="1"/>
  <c r="R38" i="28"/>
  <c r="P38" i="28"/>
  <c r="O38" i="28"/>
  <c r="O97" i="28" s="1"/>
  <c r="N38" i="28"/>
  <c r="L38" i="28"/>
  <c r="J38" i="28"/>
  <c r="M38" i="28" s="1"/>
  <c r="M97" i="28" s="1"/>
  <c r="G38" i="28"/>
  <c r="F38" i="28"/>
  <c r="H38" i="28" s="1"/>
  <c r="I37" i="28"/>
  <c r="H37" i="28"/>
  <c r="Q36" i="28"/>
  <c r="P36" i="28"/>
  <c r="I36" i="28"/>
  <c r="H36" i="28"/>
  <c r="I35" i="28"/>
  <c r="H35" i="28"/>
  <c r="Q34" i="28"/>
  <c r="P34" i="28"/>
  <c r="I34" i="28"/>
  <c r="H34" i="28"/>
  <c r="M33" i="28"/>
  <c r="L33" i="28"/>
  <c r="I33" i="28"/>
  <c r="H33" i="28"/>
  <c r="M32" i="28"/>
  <c r="L32" i="28"/>
  <c r="I32" i="28"/>
  <c r="H32" i="28"/>
  <c r="U31" i="28"/>
  <c r="T31" i="28"/>
  <c r="M31" i="28"/>
  <c r="L31" i="28"/>
  <c r="I31" i="28"/>
  <c r="H31" i="28"/>
  <c r="I30" i="28"/>
  <c r="H30" i="28"/>
  <c r="M29" i="28"/>
  <c r="L29" i="28"/>
  <c r="I29" i="28"/>
  <c r="H29" i="28"/>
  <c r="I27" i="28"/>
  <c r="H27" i="28"/>
  <c r="Q26" i="28"/>
  <c r="P26" i="28"/>
  <c r="I26" i="28"/>
  <c r="H26" i="28"/>
  <c r="I25" i="28"/>
  <c r="H25" i="28"/>
  <c r="Q24" i="28"/>
  <c r="P24" i="28"/>
  <c r="I24" i="28"/>
  <c r="H24" i="28"/>
  <c r="Q23" i="28"/>
  <c r="P23" i="28"/>
  <c r="I23" i="28"/>
  <c r="H23" i="28"/>
  <c r="I22" i="28"/>
  <c r="H22" i="28"/>
  <c r="I21" i="28"/>
  <c r="H21" i="28"/>
  <c r="I20" i="28"/>
  <c r="H20" i="28"/>
  <c r="Q19" i="28"/>
  <c r="P19" i="28"/>
  <c r="Q18" i="28"/>
  <c r="P18" i="28"/>
  <c r="I18" i="28"/>
  <c r="H18" i="28"/>
  <c r="I17" i="28"/>
  <c r="H17" i="28"/>
  <c r="I16" i="28"/>
  <c r="H16" i="28"/>
  <c r="I15" i="28"/>
  <c r="H15" i="28"/>
  <c r="M14" i="28"/>
  <c r="L14" i="28"/>
  <c r="I14" i="28"/>
  <c r="H14" i="28"/>
  <c r="Q13" i="28"/>
  <c r="P13" i="28"/>
  <c r="I13" i="28"/>
  <c r="H13" i="28"/>
  <c r="I12" i="28"/>
  <c r="H12" i="28"/>
  <c r="Q11" i="28"/>
  <c r="P11" i="28"/>
  <c r="M10" i="28"/>
  <c r="L10" i="28"/>
  <c r="I10" i="28"/>
  <c r="H10" i="28"/>
  <c r="Q9" i="28"/>
  <c r="P9" i="28"/>
  <c r="M9" i="28"/>
  <c r="L9" i="28"/>
  <c r="I9" i="28"/>
  <c r="H9" i="28"/>
  <c r="I8" i="28"/>
  <c r="H8" i="28"/>
  <c r="U148" i="27"/>
  <c r="T148" i="27"/>
  <c r="S148" i="27"/>
  <c r="R148" i="27"/>
  <c r="M148" i="27"/>
  <c r="L148" i="27"/>
  <c r="K148" i="27"/>
  <c r="J148" i="27"/>
  <c r="G148" i="27"/>
  <c r="T147" i="27"/>
  <c r="S147" i="27"/>
  <c r="U147" i="27" s="1"/>
  <c r="R147" i="27"/>
  <c r="M147" i="27"/>
  <c r="K147" i="27"/>
  <c r="L147" i="27" s="1"/>
  <c r="J147" i="27"/>
  <c r="U146" i="27"/>
  <c r="T146" i="27"/>
  <c r="S146" i="27"/>
  <c r="R146" i="27"/>
  <c r="K146" i="27"/>
  <c r="J146" i="27"/>
  <c r="U145" i="27"/>
  <c r="T145" i="27"/>
  <c r="S145" i="27"/>
  <c r="R145" i="27"/>
  <c r="K145" i="27"/>
  <c r="M145" i="27" s="1"/>
  <c r="J145" i="27"/>
  <c r="K127" i="27"/>
  <c r="S149" i="27" s="1"/>
  <c r="U149" i="27" s="1"/>
  <c r="J127" i="27"/>
  <c r="R149" i="27" s="1"/>
  <c r="I127" i="27"/>
  <c r="G127" i="27"/>
  <c r="K149" i="27" s="1"/>
  <c r="M149" i="27" s="1"/>
  <c r="F127" i="27"/>
  <c r="J149" i="27" s="1"/>
  <c r="M126" i="27"/>
  <c r="L126" i="27"/>
  <c r="I126" i="27"/>
  <c r="H126" i="27"/>
  <c r="M125" i="27"/>
  <c r="L125" i="27"/>
  <c r="I125" i="27"/>
  <c r="H125" i="27"/>
  <c r="M124" i="27"/>
  <c r="L124" i="27"/>
  <c r="L127" i="27" s="1"/>
  <c r="I124" i="27"/>
  <c r="H124" i="27"/>
  <c r="M123" i="27"/>
  <c r="L123" i="27"/>
  <c r="I123" i="27"/>
  <c r="H123" i="27"/>
  <c r="H127" i="27" s="1"/>
  <c r="K101" i="27"/>
  <c r="J101" i="27"/>
  <c r="P100" i="27"/>
  <c r="O99" i="27"/>
  <c r="O146" i="27" s="1"/>
  <c r="G99" i="27"/>
  <c r="S98" i="27"/>
  <c r="S88" i="27"/>
  <c r="O87" i="27"/>
  <c r="O101" i="27" s="1"/>
  <c r="O148" i="27" s="1"/>
  <c r="N87" i="27"/>
  <c r="N101" i="27" s="1"/>
  <c r="N148" i="27" s="1"/>
  <c r="P148" i="27" s="1"/>
  <c r="L87" i="27"/>
  <c r="L101" i="27" s="1"/>
  <c r="K87" i="27"/>
  <c r="M87" i="27" s="1"/>
  <c r="M101" i="27" s="1"/>
  <c r="J87" i="27"/>
  <c r="G87" i="27"/>
  <c r="G101" i="27" s="1"/>
  <c r="W101" i="27" s="1"/>
  <c r="F87" i="27"/>
  <c r="F101" i="27" s="1"/>
  <c r="Q86" i="27"/>
  <c r="P86" i="27"/>
  <c r="I86" i="27"/>
  <c r="H86" i="27"/>
  <c r="Q85" i="27"/>
  <c r="P85" i="27"/>
  <c r="I85" i="27"/>
  <c r="H85" i="27"/>
  <c r="I84" i="27"/>
  <c r="H84" i="27"/>
  <c r="I83" i="27"/>
  <c r="H83" i="27"/>
  <c r="I82" i="27"/>
  <c r="H82" i="27"/>
  <c r="I81" i="27"/>
  <c r="H81" i="27"/>
  <c r="Q80" i="27"/>
  <c r="P80" i="27"/>
  <c r="M80" i="27"/>
  <c r="L80" i="27"/>
  <c r="I80" i="27"/>
  <c r="H80" i="27"/>
  <c r="Q79" i="27"/>
  <c r="P79" i="27"/>
  <c r="I79" i="27"/>
  <c r="H79" i="27"/>
  <c r="Q78" i="27"/>
  <c r="P78" i="27"/>
  <c r="I78" i="27"/>
  <c r="H78" i="27"/>
  <c r="Q77" i="27"/>
  <c r="P77" i="27"/>
  <c r="M77" i="27"/>
  <c r="L77" i="27"/>
  <c r="I77" i="27"/>
  <c r="H77" i="27"/>
  <c r="I76" i="27"/>
  <c r="H76" i="27"/>
  <c r="M75" i="27"/>
  <c r="L75" i="27"/>
  <c r="I75" i="27"/>
  <c r="H75" i="27"/>
  <c r="I74" i="27"/>
  <c r="H74" i="27"/>
  <c r="Q73" i="27"/>
  <c r="P73" i="27"/>
  <c r="P87" i="27" s="1"/>
  <c r="P101" i="27" s="1"/>
  <c r="I73" i="27"/>
  <c r="H73" i="27"/>
  <c r="H87" i="27" s="1"/>
  <c r="H101" i="27" s="1"/>
  <c r="P72" i="27"/>
  <c r="O72" i="27"/>
  <c r="O100" i="27" s="1"/>
  <c r="O147" i="27" s="1"/>
  <c r="N72" i="27"/>
  <c r="N100" i="27" s="1"/>
  <c r="N147" i="27" s="1"/>
  <c r="P147" i="27" s="1"/>
  <c r="K72" i="27"/>
  <c r="M72" i="27" s="1"/>
  <c r="M100" i="27" s="1"/>
  <c r="J72" i="27"/>
  <c r="L72" i="27" s="1"/>
  <c r="L100" i="27" s="1"/>
  <c r="G72" i="27"/>
  <c r="G100" i="27" s="1"/>
  <c r="F72" i="27"/>
  <c r="F100" i="27" s="1"/>
  <c r="T71" i="27"/>
  <c r="Q71" i="27"/>
  <c r="P71" i="27"/>
  <c r="I71" i="27"/>
  <c r="H71" i="27"/>
  <c r="Q70" i="27"/>
  <c r="P70" i="27"/>
  <c r="I70" i="27"/>
  <c r="H70" i="27"/>
  <c r="I69" i="27"/>
  <c r="H69" i="27"/>
  <c r="Q68" i="27"/>
  <c r="P68" i="27"/>
  <c r="I68" i="27"/>
  <c r="H68" i="27"/>
  <c r="Q67" i="27"/>
  <c r="P67" i="27"/>
  <c r="I67" i="27"/>
  <c r="H67" i="27"/>
  <c r="I66" i="27"/>
  <c r="H66" i="27"/>
  <c r="I65" i="27"/>
  <c r="H65" i="27"/>
  <c r="Q64" i="27"/>
  <c r="P64" i="27"/>
  <c r="I64" i="27"/>
  <c r="H64" i="27"/>
  <c r="M63" i="27"/>
  <c r="L63" i="27"/>
  <c r="I63" i="27"/>
  <c r="H63" i="27"/>
  <c r="I62" i="27"/>
  <c r="H62" i="27"/>
  <c r="I61" i="27"/>
  <c r="H61" i="27"/>
  <c r="Q60" i="27"/>
  <c r="P60" i="27"/>
  <c r="I60" i="27"/>
  <c r="H60" i="27"/>
  <c r="I59" i="27"/>
  <c r="H59" i="27"/>
  <c r="Q58" i="27"/>
  <c r="P58" i="27"/>
  <c r="I58" i="27"/>
  <c r="H58" i="27"/>
  <c r="M57" i="27"/>
  <c r="L57" i="27"/>
  <c r="I57" i="27"/>
  <c r="H57" i="27"/>
  <c r="Q56" i="27"/>
  <c r="M56" i="27"/>
  <c r="L56" i="27"/>
  <c r="I56" i="27"/>
  <c r="H56" i="27"/>
  <c r="H72" i="27" s="1"/>
  <c r="H100" i="27" s="1"/>
  <c r="S55" i="27"/>
  <c r="S99" i="27" s="1"/>
  <c r="R55" i="27"/>
  <c r="R99" i="27" s="1"/>
  <c r="O55" i="27"/>
  <c r="N55" i="27"/>
  <c r="K55" i="27"/>
  <c r="K99" i="27" s="1"/>
  <c r="J55" i="27"/>
  <c r="J99" i="27" s="1"/>
  <c r="G55" i="27"/>
  <c r="F55" i="27"/>
  <c r="I54" i="27"/>
  <c r="H54" i="27"/>
  <c r="Q53" i="27"/>
  <c r="P53" i="27"/>
  <c r="M53" i="27"/>
  <c r="L53" i="27"/>
  <c r="I53" i="27"/>
  <c r="H53" i="27"/>
  <c r="Q52" i="27"/>
  <c r="P52" i="27"/>
  <c r="M52" i="27"/>
  <c r="L52" i="27"/>
  <c r="I52" i="27"/>
  <c r="H52" i="27"/>
  <c r="Q51" i="27"/>
  <c r="P51" i="27"/>
  <c r="I51" i="27"/>
  <c r="H51" i="27"/>
  <c r="M50" i="27"/>
  <c r="L50" i="27"/>
  <c r="I50" i="27"/>
  <c r="H50" i="27"/>
  <c r="I49" i="27"/>
  <c r="H49" i="27"/>
  <c r="I48" i="27"/>
  <c r="H48" i="27"/>
  <c r="U47" i="27"/>
  <c r="T47" i="27"/>
  <c r="Q47" i="27"/>
  <c r="P47" i="27"/>
  <c r="I47" i="27"/>
  <c r="H47" i="27"/>
  <c r="M46" i="27"/>
  <c r="L46" i="27"/>
  <c r="L55" i="27" s="1"/>
  <c r="L99" i="27" s="1"/>
  <c r="I46" i="27"/>
  <c r="H46" i="27"/>
  <c r="I45" i="27"/>
  <c r="H45" i="27"/>
  <c r="I44" i="27"/>
  <c r="H44" i="27"/>
  <c r="I43" i="27"/>
  <c r="H43" i="27"/>
  <c r="I42" i="27"/>
  <c r="H42" i="27"/>
  <c r="Q41" i="27"/>
  <c r="P41" i="27"/>
  <c r="I41" i="27"/>
  <c r="H41" i="27"/>
  <c r="Q40" i="27"/>
  <c r="P40" i="27"/>
  <c r="I40" i="27"/>
  <c r="H40" i="27"/>
  <c r="T39" i="27"/>
  <c r="T98" i="27" s="1"/>
  <c r="S39" i="27"/>
  <c r="R39" i="27"/>
  <c r="O39" i="27"/>
  <c r="O98" i="27" s="1"/>
  <c r="O145" i="27" s="1"/>
  <c r="N39" i="27"/>
  <c r="N98" i="27" s="1"/>
  <c r="K39" i="27"/>
  <c r="K98" i="27" s="1"/>
  <c r="J39" i="27"/>
  <c r="G39" i="27"/>
  <c r="G98" i="27" s="1"/>
  <c r="F39" i="27"/>
  <c r="F98" i="27" s="1"/>
  <c r="I38" i="27"/>
  <c r="H38" i="27"/>
  <c r="Q37" i="27"/>
  <c r="P37" i="27"/>
  <c r="I37" i="27"/>
  <c r="H37" i="27"/>
  <c r="I36" i="27"/>
  <c r="H36" i="27"/>
  <c r="Q35" i="27"/>
  <c r="P35" i="27"/>
  <c r="I35" i="27"/>
  <c r="H35" i="27"/>
  <c r="M34" i="27"/>
  <c r="L34" i="27"/>
  <c r="I34" i="27"/>
  <c r="H34" i="27"/>
  <c r="M33" i="27"/>
  <c r="L33" i="27"/>
  <c r="I33" i="27"/>
  <c r="H33" i="27"/>
  <c r="U32" i="27"/>
  <c r="T32" i="27"/>
  <c r="M32" i="27"/>
  <c r="L32" i="27"/>
  <c r="I32" i="27"/>
  <c r="H32" i="27"/>
  <c r="I31" i="27"/>
  <c r="H31" i="27"/>
  <c r="M30" i="27"/>
  <c r="L30" i="27"/>
  <c r="I30" i="27"/>
  <c r="H30" i="27"/>
  <c r="I28" i="27"/>
  <c r="H28" i="27"/>
  <c r="Q27" i="27"/>
  <c r="P27" i="27"/>
  <c r="I27" i="27"/>
  <c r="H27" i="27"/>
  <c r="I26" i="27"/>
  <c r="H26" i="27"/>
  <c r="Q25" i="27"/>
  <c r="P25" i="27"/>
  <c r="I25" i="27"/>
  <c r="H25" i="27"/>
  <c r="Q24" i="27"/>
  <c r="P24" i="27"/>
  <c r="I24" i="27"/>
  <c r="H24" i="27"/>
  <c r="I23" i="27"/>
  <c r="H23" i="27"/>
  <c r="I22" i="27"/>
  <c r="H22" i="27"/>
  <c r="I21" i="27"/>
  <c r="H21" i="27"/>
  <c r="I20" i="27"/>
  <c r="H20" i="27"/>
  <c r="Q19" i="27"/>
  <c r="P19" i="27"/>
  <c r="Q18" i="27"/>
  <c r="P18" i="27"/>
  <c r="I18" i="27"/>
  <c r="H18" i="27"/>
  <c r="I17" i="27"/>
  <c r="H17" i="27"/>
  <c r="I16" i="27"/>
  <c r="H16" i="27"/>
  <c r="I15" i="27"/>
  <c r="H15" i="27"/>
  <c r="M14" i="27"/>
  <c r="L14" i="27"/>
  <c r="I14" i="27"/>
  <c r="H14" i="27"/>
  <c r="Q13" i="27"/>
  <c r="P13" i="27"/>
  <c r="I13" i="27"/>
  <c r="H13" i="27"/>
  <c r="I12" i="27"/>
  <c r="H12" i="27"/>
  <c r="Q11" i="27"/>
  <c r="P11" i="27"/>
  <c r="M10" i="27"/>
  <c r="L10" i="27"/>
  <c r="I10" i="27"/>
  <c r="H10" i="27"/>
  <c r="Q9" i="27"/>
  <c r="P9" i="27"/>
  <c r="M9" i="27"/>
  <c r="L9" i="27"/>
  <c r="I9" i="27"/>
  <c r="H9" i="27"/>
  <c r="I8" i="27"/>
  <c r="H8" i="27"/>
  <c r="S146" i="26"/>
  <c r="U146" i="26" s="1"/>
  <c r="R146" i="26"/>
  <c r="T146" i="26" s="1"/>
  <c r="N146" i="26"/>
  <c r="K146" i="26"/>
  <c r="M146" i="26" s="1"/>
  <c r="J146" i="26"/>
  <c r="L146" i="26" s="1"/>
  <c r="S145" i="26"/>
  <c r="U145" i="26" s="1"/>
  <c r="R145" i="26"/>
  <c r="T145" i="26" s="1"/>
  <c r="K145" i="26"/>
  <c r="M145" i="26" s="1"/>
  <c r="J145" i="26"/>
  <c r="L145" i="26" s="1"/>
  <c r="S144" i="26"/>
  <c r="U144" i="26" s="1"/>
  <c r="R144" i="26"/>
  <c r="T144" i="26" s="1"/>
  <c r="N144" i="26"/>
  <c r="K144" i="26"/>
  <c r="M144" i="26" s="1"/>
  <c r="J144" i="26"/>
  <c r="L144" i="26" s="1"/>
  <c r="F144" i="26"/>
  <c r="S143" i="26"/>
  <c r="U143" i="26" s="1"/>
  <c r="R143" i="26"/>
  <c r="T143" i="26" s="1"/>
  <c r="N143" i="26"/>
  <c r="K143" i="26"/>
  <c r="M143" i="26" s="1"/>
  <c r="J143" i="26"/>
  <c r="L143" i="26" s="1"/>
  <c r="K125" i="26"/>
  <c r="M125" i="26" s="1"/>
  <c r="J125" i="26"/>
  <c r="R147" i="26" s="1"/>
  <c r="G125" i="26"/>
  <c r="K147" i="26" s="1"/>
  <c r="F125" i="26"/>
  <c r="M124" i="26"/>
  <c r="L124" i="26"/>
  <c r="I124" i="26"/>
  <c r="H124" i="26"/>
  <c r="M123" i="26"/>
  <c r="L123" i="26"/>
  <c r="I123" i="26"/>
  <c r="H123" i="26"/>
  <c r="M122" i="26"/>
  <c r="L122" i="26"/>
  <c r="I122" i="26"/>
  <c r="H122" i="26"/>
  <c r="M121" i="26"/>
  <c r="L121" i="26"/>
  <c r="L125" i="26" s="1"/>
  <c r="I121" i="26"/>
  <c r="H121" i="26"/>
  <c r="H125" i="26" s="1"/>
  <c r="I114" i="26"/>
  <c r="N99" i="26"/>
  <c r="K99" i="26"/>
  <c r="F99" i="26"/>
  <c r="N98" i="26"/>
  <c r="N145" i="26" s="1"/>
  <c r="F98" i="26"/>
  <c r="R97" i="26"/>
  <c r="N97" i="26"/>
  <c r="J97" i="26"/>
  <c r="F97" i="26"/>
  <c r="R96" i="26"/>
  <c r="N96" i="26"/>
  <c r="F96" i="26"/>
  <c r="F143" i="26" s="1"/>
  <c r="R86" i="26"/>
  <c r="R100" i="26" s="1"/>
  <c r="O85" i="26"/>
  <c r="Q85" i="26" s="1"/>
  <c r="Q99" i="26" s="1"/>
  <c r="N85" i="26"/>
  <c r="K85" i="26"/>
  <c r="J85" i="26"/>
  <c r="G85" i="26"/>
  <c r="I85" i="26" s="1"/>
  <c r="I99" i="26" s="1"/>
  <c r="F85" i="26"/>
  <c r="W84" i="26"/>
  <c r="V84" i="26"/>
  <c r="Q84" i="26"/>
  <c r="P84" i="26"/>
  <c r="I84" i="26"/>
  <c r="H84" i="26"/>
  <c r="W83" i="26"/>
  <c r="V83" i="26"/>
  <c r="Q83" i="26"/>
  <c r="P83" i="26"/>
  <c r="I83" i="26"/>
  <c r="H83" i="26"/>
  <c r="W82" i="26"/>
  <c r="V82" i="26"/>
  <c r="I82" i="26"/>
  <c r="H82" i="26"/>
  <c r="X81" i="26"/>
  <c r="W81" i="26"/>
  <c r="Y81" i="26" s="1"/>
  <c r="V81" i="26"/>
  <c r="I81" i="26"/>
  <c r="H81" i="26"/>
  <c r="W80" i="26"/>
  <c r="Y80" i="26" s="1"/>
  <c r="V80" i="26"/>
  <c r="X80" i="26" s="1"/>
  <c r="I80" i="26"/>
  <c r="H80" i="26"/>
  <c r="X79" i="26"/>
  <c r="W79" i="26"/>
  <c r="V79" i="26"/>
  <c r="Y79" i="26" s="1"/>
  <c r="I79" i="26"/>
  <c r="H79" i="26"/>
  <c r="W78" i="26"/>
  <c r="V78" i="26"/>
  <c r="Q78" i="26"/>
  <c r="P78" i="26"/>
  <c r="M78" i="26"/>
  <c r="L78" i="26"/>
  <c r="I78" i="26"/>
  <c r="H78" i="26"/>
  <c r="X77" i="26"/>
  <c r="W77" i="26"/>
  <c r="V77" i="26"/>
  <c r="Y77" i="26" s="1"/>
  <c r="Q77" i="26"/>
  <c r="P77" i="26"/>
  <c r="I77" i="26"/>
  <c r="H77" i="26"/>
  <c r="X76" i="26"/>
  <c r="W76" i="26"/>
  <c r="V76" i="26"/>
  <c r="Y76" i="26" s="1"/>
  <c r="Q76" i="26"/>
  <c r="P76" i="26"/>
  <c r="I76" i="26"/>
  <c r="H76" i="26"/>
  <c r="X75" i="26"/>
  <c r="W75" i="26"/>
  <c r="V75" i="26"/>
  <c r="Y75" i="26" s="1"/>
  <c r="Q75" i="26"/>
  <c r="P75" i="26"/>
  <c r="M75" i="26"/>
  <c r="L75" i="26"/>
  <c r="I75" i="26"/>
  <c r="H75" i="26"/>
  <c r="W74" i="26"/>
  <c r="Y74" i="26" s="1"/>
  <c r="V74" i="26"/>
  <c r="X74" i="26" s="1"/>
  <c r="I74" i="26"/>
  <c r="H74" i="26"/>
  <c r="X73" i="26"/>
  <c r="W73" i="26"/>
  <c r="V73" i="26"/>
  <c r="Y73" i="26" s="1"/>
  <c r="M73" i="26"/>
  <c r="L73" i="26"/>
  <c r="I73" i="26"/>
  <c r="H73" i="26"/>
  <c r="X72" i="26"/>
  <c r="W72" i="26"/>
  <c r="V72" i="26"/>
  <c r="Y72" i="26" s="1"/>
  <c r="I72" i="26"/>
  <c r="H72" i="26"/>
  <c r="W71" i="26"/>
  <c r="W85" i="26" s="1"/>
  <c r="V71" i="26"/>
  <c r="Q71" i="26"/>
  <c r="P71" i="26"/>
  <c r="P85" i="26" s="1"/>
  <c r="P99" i="26" s="1"/>
  <c r="I71" i="26"/>
  <c r="H71" i="26"/>
  <c r="O70" i="26"/>
  <c r="Q70" i="26" s="1"/>
  <c r="Q98" i="26" s="1"/>
  <c r="N70" i="26"/>
  <c r="K70" i="26"/>
  <c r="K98" i="26" s="1"/>
  <c r="J70" i="26"/>
  <c r="G70" i="26"/>
  <c r="I70" i="26" s="1"/>
  <c r="I98" i="26" s="1"/>
  <c r="F70" i="26"/>
  <c r="W69" i="26"/>
  <c r="V69" i="26"/>
  <c r="Q69" i="26"/>
  <c r="P69" i="26"/>
  <c r="I69" i="26"/>
  <c r="H69" i="26"/>
  <c r="W68" i="26"/>
  <c r="V68" i="26"/>
  <c r="Q68" i="26"/>
  <c r="P68" i="26"/>
  <c r="I68" i="26"/>
  <c r="H68" i="26"/>
  <c r="W67" i="26"/>
  <c r="V67" i="26"/>
  <c r="Q67" i="26"/>
  <c r="P67" i="26"/>
  <c r="I67" i="26"/>
  <c r="H67" i="26"/>
  <c r="W66" i="26"/>
  <c r="V66" i="26"/>
  <c r="Q66" i="26"/>
  <c r="P66" i="26"/>
  <c r="I66" i="26"/>
  <c r="H66" i="26"/>
  <c r="W65" i="26"/>
  <c r="V65" i="26"/>
  <c r="I65" i="26"/>
  <c r="H65" i="26"/>
  <c r="X64" i="26"/>
  <c r="W64" i="26"/>
  <c r="Y64" i="26" s="1"/>
  <c r="V64" i="26"/>
  <c r="I64" i="26"/>
  <c r="H64" i="26"/>
  <c r="W63" i="26"/>
  <c r="V63" i="26"/>
  <c r="X63" i="26" s="1"/>
  <c r="Q63" i="26"/>
  <c r="P63" i="26"/>
  <c r="I63" i="26"/>
  <c r="H63" i="26"/>
  <c r="W62" i="26"/>
  <c r="V62" i="26"/>
  <c r="X62" i="26" s="1"/>
  <c r="M62" i="26"/>
  <c r="L62" i="26"/>
  <c r="I62" i="26"/>
  <c r="H62" i="26"/>
  <c r="W61" i="26"/>
  <c r="V61" i="26"/>
  <c r="X61" i="26" s="1"/>
  <c r="I61" i="26"/>
  <c r="H61" i="26"/>
  <c r="X60" i="26"/>
  <c r="W60" i="26"/>
  <c r="V60" i="26"/>
  <c r="Y60" i="26" s="1"/>
  <c r="I60" i="26"/>
  <c r="H60" i="26"/>
  <c r="W59" i="26"/>
  <c r="V59" i="26"/>
  <c r="Q59" i="26"/>
  <c r="P59" i="26"/>
  <c r="I59" i="26"/>
  <c r="H59" i="26"/>
  <c r="W58" i="26"/>
  <c r="V58" i="26"/>
  <c r="I58" i="26"/>
  <c r="H58" i="26"/>
  <c r="X57" i="26"/>
  <c r="W57" i="26"/>
  <c r="V57" i="26"/>
  <c r="Y57" i="26" s="1"/>
  <c r="Q57" i="26"/>
  <c r="P57" i="26"/>
  <c r="P70" i="26" s="1"/>
  <c r="P98" i="26" s="1"/>
  <c r="I57" i="26"/>
  <c r="H57" i="26"/>
  <c r="X56" i="26"/>
  <c r="W56" i="26"/>
  <c r="Y56" i="26" s="1"/>
  <c r="V56" i="26"/>
  <c r="M56" i="26"/>
  <c r="L56" i="26"/>
  <c r="I56" i="26"/>
  <c r="H56" i="26"/>
  <c r="X55" i="26"/>
  <c r="W55" i="26"/>
  <c r="Y55" i="26" s="1"/>
  <c r="V55" i="26"/>
  <c r="Q55" i="26"/>
  <c r="M55" i="26"/>
  <c r="L55" i="26"/>
  <c r="I55" i="26"/>
  <c r="H55" i="26"/>
  <c r="U54" i="26"/>
  <c r="U97" i="26" s="1"/>
  <c r="S54" i="26"/>
  <c r="S97" i="26" s="1"/>
  <c r="R54" i="26"/>
  <c r="T54" i="26" s="1"/>
  <c r="T97" i="26" s="1"/>
  <c r="Q54" i="26"/>
  <c r="Q97" i="26" s="1"/>
  <c r="O54" i="26"/>
  <c r="O97" i="26" s="1"/>
  <c r="O144" i="26" s="1"/>
  <c r="Q144" i="26" s="1"/>
  <c r="N54" i="26"/>
  <c r="M54" i="26"/>
  <c r="M97" i="26" s="1"/>
  <c r="K54" i="26"/>
  <c r="K97" i="26" s="1"/>
  <c r="J54" i="26"/>
  <c r="I54" i="26"/>
  <c r="I97" i="26" s="1"/>
  <c r="G54" i="26"/>
  <c r="G97" i="26" s="1"/>
  <c r="F54" i="26"/>
  <c r="Y53" i="26"/>
  <c r="W53" i="26"/>
  <c r="V53" i="26"/>
  <c r="X53" i="26" s="1"/>
  <c r="I53" i="26"/>
  <c r="H53" i="26"/>
  <c r="W52" i="26"/>
  <c r="V52" i="26"/>
  <c r="Q52" i="26"/>
  <c r="P52" i="26"/>
  <c r="M52" i="26"/>
  <c r="L52" i="26"/>
  <c r="I52" i="26"/>
  <c r="H52" i="26"/>
  <c r="Y51" i="26"/>
  <c r="W51" i="26"/>
  <c r="V51" i="26"/>
  <c r="X51" i="26" s="1"/>
  <c r="Q51" i="26"/>
  <c r="P51" i="26"/>
  <c r="M51" i="26"/>
  <c r="L51" i="26"/>
  <c r="I51" i="26"/>
  <c r="H51" i="26"/>
  <c r="W50" i="26"/>
  <c r="Y50" i="26" s="1"/>
  <c r="V50" i="26"/>
  <c r="X50" i="26" s="1"/>
  <c r="Q50" i="26"/>
  <c r="P50" i="26"/>
  <c r="I50" i="26"/>
  <c r="H50" i="26"/>
  <c r="W49" i="26"/>
  <c r="Y49" i="26" s="1"/>
  <c r="V49" i="26"/>
  <c r="X49" i="26" s="1"/>
  <c r="M49" i="26"/>
  <c r="L49" i="26"/>
  <c r="I49" i="26"/>
  <c r="H49" i="26"/>
  <c r="W48" i="26"/>
  <c r="Y48" i="26" s="1"/>
  <c r="V48" i="26"/>
  <c r="X48" i="26" s="1"/>
  <c r="I48" i="26"/>
  <c r="H48" i="26"/>
  <c r="Y47" i="26"/>
  <c r="W47" i="26"/>
  <c r="V47" i="26"/>
  <c r="X47" i="26" s="1"/>
  <c r="I47" i="26"/>
  <c r="H47" i="26"/>
  <c r="W46" i="26"/>
  <c r="V46" i="26"/>
  <c r="U46" i="26"/>
  <c r="T46" i="26"/>
  <c r="Q46" i="26"/>
  <c r="P46" i="26"/>
  <c r="I46" i="26"/>
  <c r="H46" i="26"/>
  <c r="Y45" i="26"/>
  <c r="W45" i="26"/>
  <c r="V45" i="26"/>
  <c r="X45" i="26" s="1"/>
  <c r="M45" i="26"/>
  <c r="L45" i="26"/>
  <c r="L54" i="26" s="1"/>
  <c r="L97" i="26" s="1"/>
  <c r="I45" i="26"/>
  <c r="H45" i="26"/>
  <c r="Y44" i="26"/>
  <c r="W44" i="26"/>
  <c r="V44" i="26"/>
  <c r="X44" i="26" s="1"/>
  <c r="I44" i="26"/>
  <c r="H44" i="26"/>
  <c r="W43" i="26"/>
  <c r="V43" i="26"/>
  <c r="I43" i="26"/>
  <c r="H43" i="26"/>
  <c r="H54" i="26" s="1"/>
  <c r="H97" i="26" s="1"/>
  <c r="Y42" i="26"/>
  <c r="W42" i="26"/>
  <c r="X42" i="26" s="1"/>
  <c r="V42" i="26"/>
  <c r="I42" i="26"/>
  <c r="H42" i="26"/>
  <c r="W41" i="26"/>
  <c r="V41" i="26"/>
  <c r="X41" i="26" s="1"/>
  <c r="I41" i="26"/>
  <c r="H41" i="26"/>
  <c r="Y40" i="26"/>
  <c r="W40" i="26"/>
  <c r="V40" i="26"/>
  <c r="X40" i="26" s="1"/>
  <c r="Q40" i="26"/>
  <c r="P40" i="26"/>
  <c r="I40" i="26"/>
  <c r="H40" i="26"/>
  <c r="Y39" i="26"/>
  <c r="W39" i="26"/>
  <c r="V39" i="26"/>
  <c r="X39" i="26" s="1"/>
  <c r="Q39" i="26"/>
  <c r="P39" i="26"/>
  <c r="I39" i="26"/>
  <c r="H39" i="26"/>
  <c r="U38" i="26"/>
  <c r="U96" i="26" s="1"/>
  <c r="S38" i="26"/>
  <c r="R38" i="26"/>
  <c r="Q38" i="26"/>
  <c r="Q96" i="26" s="1"/>
  <c r="O38" i="26"/>
  <c r="O86" i="26" s="1"/>
  <c r="N38" i="26"/>
  <c r="N86" i="26" s="1"/>
  <c r="N100" i="26" s="1"/>
  <c r="N147" i="26" s="1"/>
  <c r="M38" i="26"/>
  <c r="M96" i="26" s="1"/>
  <c r="K38" i="26"/>
  <c r="J38" i="26"/>
  <c r="J96" i="26" s="1"/>
  <c r="I38" i="26"/>
  <c r="I96" i="26" s="1"/>
  <c r="G38" i="26"/>
  <c r="G86" i="26" s="1"/>
  <c r="F38" i="26"/>
  <c r="H38" i="26" s="1"/>
  <c r="W37" i="26"/>
  <c r="V37" i="26"/>
  <c r="I37" i="26"/>
  <c r="H37" i="26"/>
  <c r="W36" i="26"/>
  <c r="Y36" i="26" s="1"/>
  <c r="V36" i="26"/>
  <c r="Q36" i="26"/>
  <c r="P36" i="26"/>
  <c r="I36" i="26"/>
  <c r="H36" i="26"/>
  <c r="W35" i="26"/>
  <c r="Y35" i="26" s="1"/>
  <c r="V35" i="26"/>
  <c r="X35" i="26" s="1"/>
  <c r="I35" i="26"/>
  <c r="H35" i="26"/>
  <c r="Y34" i="26"/>
  <c r="W34" i="26"/>
  <c r="V34" i="26"/>
  <c r="X34" i="26" s="1"/>
  <c r="Q34" i="26"/>
  <c r="P34" i="26"/>
  <c r="I34" i="26"/>
  <c r="H34" i="26"/>
  <c r="Y33" i="26"/>
  <c r="W33" i="26"/>
  <c r="V33" i="26"/>
  <c r="X33" i="26" s="1"/>
  <c r="M33" i="26"/>
  <c r="L33" i="26"/>
  <c r="I33" i="26"/>
  <c r="H33" i="26"/>
  <c r="W32" i="26"/>
  <c r="V32" i="26"/>
  <c r="X32" i="26" s="1"/>
  <c r="M32" i="26"/>
  <c r="L32" i="26"/>
  <c r="I32" i="26"/>
  <c r="H32" i="26"/>
  <c r="Y31" i="26"/>
  <c r="W31" i="26"/>
  <c r="V31" i="26"/>
  <c r="X31" i="26" s="1"/>
  <c r="U31" i="26"/>
  <c r="T31" i="26"/>
  <c r="T38" i="26" s="1"/>
  <c r="I31" i="26"/>
  <c r="H31" i="26"/>
  <c r="Y30" i="26"/>
  <c r="W30" i="26"/>
  <c r="V30" i="26"/>
  <c r="X30" i="26" s="1"/>
  <c r="I30" i="26"/>
  <c r="H30" i="26"/>
  <c r="W29" i="26"/>
  <c r="V29" i="26"/>
  <c r="M29" i="26"/>
  <c r="L29" i="26"/>
  <c r="I29" i="26"/>
  <c r="H29" i="26"/>
  <c r="W28" i="26"/>
  <c r="X28" i="26" s="1"/>
  <c r="V28" i="26"/>
  <c r="M28" i="26"/>
  <c r="L28" i="26"/>
  <c r="Y27" i="26"/>
  <c r="X27" i="26"/>
  <c r="W27" i="26"/>
  <c r="V27" i="26"/>
  <c r="I27" i="26"/>
  <c r="H27" i="26"/>
  <c r="Y26" i="26"/>
  <c r="W26" i="26"/>
  <c r="X26" i="26" s="1"/>
  <c r="V26" i="26"/>
  <c r="Q26" i="26"/>
  <c r="P26" i="26"/>
  <c r="I26" i="26"/>
  <c r="H26" i="26"/>
  <c r="Y25" i="26"/>
  <c r="W25" i="26"/>
  <c r="X25" i="26" s="1"/>
  <c r="V25" i="26"/>
  <c r="I25" i="26"/>
  <c r="H25" i="26"/>
  <c r="W24" i="26"/>
  <c r="V24" i="26"/>
  <c r="X24" i="26" s="1"/>
  <c r="Q24" i="26"/>
  <c r="P24" i="26"/>
  <c r="I24" i="26"/>
  <c r="H24" i="26"/>
  <c r="W23" i="26"/>
  <c r="V23" i="26"/>
  <c r="X23" i="26" s="1"/>
  <c r="Q23" i="26"/>
  <c r="P23" i="26"/>
  <c r="I23" i="26"/>
  <c r="H23" i="26"/>
  <c r="W22" i="26"/>
  <c r="Y22" i="26" s="1"/>
  <c r="V22" i="26"/>
  <c r="X22" i="26" s="1"/>
  <c r="I22" i="26"/>
  <c r="H22" i="26"/>
  <c r="W21" i="26"/>
  <c r="X21" i="26" s="1"/>
  <c r="V21" i="26"/>
  <c r="I21" i="26"/>
  <c r="H21" i="26"/>
  <c r="W20" i="26"/>
  <c r="Y20" i="26" s="1"/>
  <c r="V20" i="26"/>
  <c r="I20" i="26"/>
  <c r="H20" i="26"/>
  <c r="W19" i="26"/>
  <c r="V19" i="26"/>
  <c r="X19" i="26" s="1"/>
  <c r="Q19" i="26"/>
  <c r="P19" i="26"/>
  <c r="Y18" i="26"/>
  <c r="W18" i="26"/>
  <c r="V18" i="26"/>
  <c r="Q18" i="26"/>
  <c r="P18" i="26"/>
  <c r="I18" i="26"/>
  <c r="H18" i="26"/>
  <c r="W17" i="26"/>
  <c r="Y17" i="26" s="1"/>
  <c r="V17" i="26"/>
  <c r="I17" i="26"/>
  <c r="H17" i="26"/>
  <c r="W16" i="26"/>
  <c r="V16" i="26"/>
  <c r="I16" i="26"/>
  <c r="H16" i="26"/>
  <c r="W15" i="26"/>
  <c r="Y15" i="26" s="1"/>
  <c r="V15" i="26"/>
  <c r="I15" i="26"/>
  <c r="H15" i="26"/>
  <c r="Y14" i="26"/>
  <c r="X14" i="26"/>
  <c r="W14" i="26"/>
  <c r="V14" i="26"/>
  <c r="M14" i="26"/>
  <c r="L14" i="26"/>
  <c r="I14" i="26"/>
  <c r="H14" i="26"/>
  <c r="Y13" i="26"/>
  <c r="X13" i="26"/>
  <c r="W13" i="26"/>
  <c r="V13" i="26"/>
  <c r="Q13" i="26"/>
  <c r="P13" i="26"/>
  <c r="I13" i="26"/>
  <c r="H13" i="26"/>
  <c r="Y12" i="26"/>
  <c r="X12" i="26"/>
  <c r="W12" i="26"/>
  <c r="V12" i="26"/>
  <c r="I12" i="26"/>
  <c r="H12" i="26"/>
  <c r="W11" i="26"/>
  <c r="Y11" i="26" s="1"/>
  <c r="V11" i="26"/>
  <c r="Q11" i="26"/>
  <c r="P11" i="26"/>
  <c r="W10" i="26"/>
  <c r="X10" i="26" s="1"/>
  <c r="V10" i="26"/>
  <c r="M10" i="26"/>
  <c r="L10" i="26"/>
  <c r="I10" i="26"/>
  <c r="H10" i="26"/>
  <c r="W9" i="26"/>
  <c r="X9" i="26" s="1"/>
  <c r="V9" i="26"/>
  <c r="Q9" i="26"/>
  <c r="P9" i="26"/>
  <c r="P38" i="26" s="1"/>
  <c r="M9" i="26"/>
  <c r="L9" i="26"/>
  <c r="I9" i="26"/>
  <c r="H9" i="26"/>
  <c r="W8" i="26"/>
  <c r="V8" i="26"/>
  <c r="I8" i="26"/>
  <c r="H8" i="26"/>
  <c r="K147" i="25"/>
  <c r="M147" i="25" s="1"/>
  <c r="S146" i="25"/>
  <c r="T146" i="25" s="1"/>
  <c r="R146" i="25"/>
  <c r="K146" i="25"/>
  <c r="L146" i="25" s="1"/>
  <c r="J146" i="25"/>
  <c r="S145" i="25"/>
  <c r="T145" i="25" s="1"/>
  <c r="R145" i="25"/>
  <c r="O145" i="25"/>
  <c r="M145" i="25"/>
  <c r="K145" i="25"/>
  <c r="L145" i="25" s="1"/>
  <c r="J145" i="25"/>
  <c r="S144" i="25"/>
  <c r="T144" i="25" s="1"/>
  <c r="R144" i="25"/>
  <c r="N144" i="25"/>
  <c r="P144" i="25" s="1"/>
  <c r="M144" i="25"/>
  <c r="K144" i="25"/>
  <c r="L144" i="25" s="1"/>
  <c r="J144" i="25"/>
  <c r="S143" i="25"/>
  <c r="T143" i="25" s="1"/>
  <c r="R143" i="25"/>
  <c r="K143" i="25"/>
  <c r="J143" i="25"/>
  <c r="K125" i="25"/>
  <c r="J125" i="25"/>
  <c r="R147" i="25" s="1"/>
  <c r="I125" i="25"/>
  <c r="H125" i="25"/>
  <c r="G125" i="25"/>
  <c r="F125" i="25"/>
  <c r="J147" i="25" s="1"/>
  <c r="M124" i="25"/>
  <c r="L124" i="25"/>
  <c r="I124" i="25"/>
  <c r="H124" i="25"/>
  <c r="M123" i="25"/>
  <c r="L123" i="25"/>
  <c r="I123" i="25"/>
  <c r="H123" i="25"/>
  <c r="M122" i="25"/>
  <c r="L122" i="25"/>
  <c r="I122" i="25"/>
  <c r="H122" i="25"/>
  <c r="M121" i="25"/>
  <c r="L121" i="25"/>
  <c r="L125" i="25" s="1"/>
  <c r="I121" i="25"/>
  <c r="H121" i="25"/>
  <c r="J99" i="25"/>
  <c r="J98" i="25"/>
  <c r="N97" i="25"/>
  <c r="F97" i="25"/>
  <c r="R96" i="25"/>
  <c r="J96" i="25"/>
  <c r="O85" i="25"/>
  <c r="O99" i="25" s="1"/>
  <c r="O146" i="25" s="1"/>
  <c r="N85" i="25"/>
  <c r="N99" i="25" s="1"/>
  <c r="N146" i="25" s="1"/>
  <c r="P146" i="25" s="1"/>
  <c r="M85" i="25"/>
  <c r="M99" i="25" s="1"/>
  <c r="K85" i="25"/>
  <c r="L85" i="25" s="1"/>
  <c r="L99" i="25" s="1"/>
  <c r="J85" i="25"/>
  <c r="G85" i="25"/>
  <c r="G99" i="25" s="1"/>
  <c r="F85" i="25"/>
  <c r="F99" i="25" s="1"/>
  <c r="Y84" i="25"/>
  <c r="W84" i="25"/>
  <c r="X84" i="25" s="1"/>
  <c r="V84" i="25"/>
  <c r="Q84" i="25"/>
  <c r="P84" i="25"/>
  <c r="I84" i="25"/>
  <c r="H84" i="25"/>
  <c r="Y83" i="25"/>
  <c r="W83" i="25"/>
  <c r="X83" i="25" s="1"/>
  <c r="V83" i="25"/>
  <c r="Q83" i="25"/>
  <c r="P83" i="25"/>
  <c r="I83" i="25"/>
  <c r="H83" i="25"/>
  <c r="Y82" i="25"/>
  <c r="W82" i="25"/>
  <c r="X82" i="25" s="1"/>
  <c r="V82" i="25"/>
  <c r="I82" i="25"/>
  <c r="H82" i="25"/>
  <c r="X81" i="25"/>
  <c r="W81" i="25"/>
  <c r="Y81" i="25" s="1"/>
  <c r="V81" i="25"/>
  <c r="I81" i="25"/>
  <c r="H81" i="25"/>
  <c r="W80" i="25"/>
  <c r="V80" i="25"/>
  <c r="X80" i="25" s="1"/>
  <c r="I80" i="25"/>
  <c r="H80" i="25"/>
  <c r="Y79" i="25"/>
  <c r="W79" i="25"/>
  <c r="V79" i="25"/>
  <c r="X79" i="25" s="1"/>
  <c r="I79" i="25"/>
  <c r="H79" i="25"/>
  <c r="Y78" i="25"/>
  <c r="W78" i="25"/>
  <c r="X78" i="25" s="1"/>
  <c r="V78" i="25"/>
  <c r="Q78" i="25"/>
  <c r="P78" i="25"/>
  <c r="M78" i="25"/>
  <c r="L78" i="25"/>
  <c r="I78" i="25"/>
  <c r="H78" i="25"/>
  <c r="Y77" i="25"/>
  <c r="W77" i="25"/>
  <c r="V77" i="25"/>
  <c r="X77" i="25" s="1"/>
  <c r="Q77" i="25"/>
  <c r="P77" i="25"/>
  <c r="I77" i="25"/>
  <c r="H77" i="25"/>
  <c r="Y76" i="25"/>
  <c r="W76" i="25"/>
  <c r="V76" i="25"/>
  <c r="X76" i="25" s="1"/>
  <c r="Q76" i="25"/>
  <c r="P76" i="25"/>
  <c r="I76" i="25"/>
  <c r="H76" i="25"/>
  <c r="Y75" i="25"/>
  <c r="W75" i="25"/>
  <c r="V75" i="25"/>
  <c r="X75" i="25" s="1"/>
  <c r="Q75" i="25"/>
  <c r="P75" i="25"/>
  <c r="M75" i="25"/>
  <c r="L75" i="25"/>
  <c r="I75" i="25"/>
  <c r="H75" i="25"/>
  <c r="W74" i="25"/>
  <c r="V74" i="25"/>
  <c r="X74" i="25" s="1"/>
  <c r="I74" i="25"/>
  <c r="H74" i="25"/>
  <c r="Y73" i="25"/>
  <c r="W73" i="25"/>
  <c r="V73" i="25"/>
  <c r="X73" i="25" s="1"/>
  <c r="M73" i="25"/>
  <c r="L73" i="25"/>
  <c r="I73" i="25"/>
  <c r="H73" i="25"/>
  <c r="Y72" i="25"/>
  <c r="W72" i="25"/>
  <c r="V72" i="25"/>
  <c r="X72" i="25" s="1"/>
  <c r="I72" i="25"/>
  <c r="H72" i="25"/>
  <c r="Y71" i="25"/>
  <c r="W71" i="25"/>
  <c r="X71" i="25" s="1"/>
  <c r="X85" i="25" s="1"/>
  <c r="X99" i="25" s="1"/>
  <c r="V71" i="25"/>
  <c r="V85" i="25" s="1"/>
  <c r="V99" i="25" s="1"/>
  <c r="Q71" i="25"/>
  <c r="P71" i="25"/>
  <c r="I71" i="25"/>
  <c r="H71" i="25"/>
  <c r="O70" i="25"/>
  <c r="O98" i="25" s="1"/>
  <c r="N70" i="25"/>
  <c r="M70" i="25"/>
  <c r="M98" i="25" s="1"/>
  <c r="K70" i="25"/>
  <c r="L70" i="25" s="1"/>
  <c r="L98" i="25" s="1"/>
  <c r="J70" i="25"/>
  <c r="G70" i="25"/>
  <c r="G98" i="25" s="1"/>
  <c r="F70" i="25"/>
  <c r="F98" i="25" s="1"/>
  <c r="F145" i="25" s="1"/>
  <c r="Y69" i="25"/>
  <c r="W69" i="25"/>
  <c r="X69" i="25" s="1"/>
  <c r="V69" i="25"/>
  <c r="Q69" i="25"/>
  <c r="P69" i="25"/>
  <c r="I69" i="25"/>
  <c r="H69" i="25"/>
  <c r="Y68" i="25"/>
  <c r="W68" i="25"/>
  <c r="X68" i="25" s="1"/>
  <c r="V68" i="25"/>
  <c r="Q68" i="25"/>
  <c r="P68" i="25"/>
  <c r="I68" i="25"/>
  <c r="H68" i="25"/>
  <c r="Y67" i="25"/>
  <c r="W67" i="25"/>
  <c r="X67" i="25" s="1"/>
  <c r="V67" i="25"/>
  <c r="Q67" i="25"/>
  <c r="P67" i="25"/>
  <c r="I67" i="25"/>
  <c r="H67" i="25"/>
  <c r="Y66" i="25"/>
  <c r="W66" i="25"/>
  <c r="X66" i="25" s="1"/>
  <c r="V66" i="25"/>
  <c r="Q66" i="25"/>
  <c r="P66" i="25"/>
  <c r="I66" i="25"/>
  <c r="H66" i="25"/>
  <c r="Y65" i="25"/>
  <c r="W65" i="25"/>
  <c r="X65" i="25" s="1"/>
  <c r="V65" i="25"/>
  <c r="I65" i="25"/>
  <c r="H65" i="25"/>
  <c r="W64" i="25"/>
  <c r="V64" i="25"/>
  <c r="I64" i="25"/>
  <c r="H64" i="25"/>
  <c r="W63" i="25"/>
  <c r="V63" i="25"/>
  <c r="X63" i="25" s="1"/>
  <c r="Q63" i="25"/>
  <c r="P63" i="25"/>
  <c r="I63" i="25"/>
  <c r="H63" i="25"/>
  <c r="W62" i="25"/>
  <c r="Y62" i="25" s="1"/>
  <c r="V62" i="25"/>
  <c r="X62" i="25" s="1"/>
  <c r="M62" i="25"/>
  <c r="L62" i="25"/>
  <c r="I62" i="25"/>
  <c r="H62" i="25"/>
  <c r="W61" i="25"/>
  <c r="Y61" i="25" s="1"/>
  <c r="V61" i="25"/>
  <c r="X61" i="25" s="1"/>
  <c r="I61" i="25"/>
  <c r="H61" i="25"/>
  <c r="Y60" i="25"/>
  <c r="W60" i="25"/>
  <c r="V60" i="25"/>
  <c r="X60" i="25" s="1"/>
  <c r="I60" i="25"/>
  <c r="H60" i="25"/>
  <c r="Y59" i="25"/>
  <c r="W59" i="25"/>
  <c r="X59" i="25" s="1"/>
  <c r="V59" i="25"/>
  <c r="Q59" i="25"/>
  <c r="P59" i="25"/>
  <c r="I59" i="25"/>
  <c r="H59" i="25"/>
  <c r="Y58" i="25"/>
  <c r="W58" i="25"/>
  <c r="X58" i="25" s="1"/>
  <c r="V58" i="25"/>
  <c r="I58" i="25"/>
  <c r="H58" i="25"/>
  <c r="W57" i="25"/>
  <c r="X57" i="25" s="1"/>
  <c r="V57" i="25"/>
  <c r="Q57" i="25"/>
  <c r="P57" i="25"/>
  <c r="P70" i="25" s="1"/>
  <c r="P98" i="25" s="1"/>
  <c r="I57" i="25"/>
  <c r="H57" i="25"/>
  <c r="W56" i="25"/>
  <c r="Y56" i="25" s="1"/>
  <c r="V56" i="25"/>
  <c r="M56" i="25"/>
  <c r="L56" i="25"/>
  <c r="I56" i="25"/>
  <c r="H56" i="25"/>
  <c r="W55" i="25"/>
  <c r="V55" i="25"/>
  <c r="Q55" i="25"/>
  <c r="M55" i="25"/>
  <c r="L55" i="25"/>
  <c r="I55" i="25"/>
  <c r="H55" i="25"/>
  <c r="S54" i="25"/>
  <c r="S97" i="25" s="1"/>
  <c r="R54" i="25"/>
  <c r="R97" i="25" s="1"/>
  <c r="Q54" i="25"/>
  <c r="Q97" i="25" s="1"/>
  <c r="P54" i="25"/>
  <c r="P97" i="25" s="1"/>
  <c r="O54" i="25"/>
  <c r="O97" i="25" s="1"/>
  <c r="O144" i="25" s="1"/>
  <c r="N54" i="25"/>
  <c r="K54" i="25"/>
  <c r="K97" i="25" s="1"/>
  <c r="J54" i="25"/>
  <c r="J97" i="25" s="1"/>
  <c r="I54" i="25"/>
  <c r="I97" i="25" s="1"/>
  <c r="G54" i="25"/>
  <c r="G97" i="25" s="1"/>
  <c r="G144" i="25" s="1"/>
  <c r="F54" i="25"/>
  <c r="W53" i="25"/>
  <c r="Y53" i="25" s="1"/>
  <c r="V53" i="25"/>
  <c r="X53" i="25" s="1"/>
  <c r="I53" i="25"/>
  <c r="H53" i="25"/>
  <c r="Y52" i="25"/>
  <c r="X52" i="25"/>
  <c r="W52" i="25"/>
  <c r="V52" i="25"/>
  <c r="Q52" i="25"/>
  <c r="P52" i="25"/>
  <c r="M52" i="25"/>
  <c r="L52" i="25"/>
  <c r="I52" i="25"/>
  <c r="H52" i="25"/>
  <c r="W51" i="25"/>
  <c r="Y51" i="25" s="1"/>
  <c r="V51" i="25"/>
  <c r="X51" i="25" s="1"/>
  <c r="Q51" i="25"/>
  <c r="P51" i="25"/>
  <c r="M51" i="25"/>
  <c r="L51" i="25"/>
  <c r="I51" i="25"/>
  <c r="H51" i="25"/>
  <c r="W50" i="25"/>
  <c r="V50" i="25"/>
  <c r="X50" i="25" s="1"/>
  <c r="Q50" i="25"/>
  <c r="P50" i="25"/>
  <c r="I50" i="25"/>
  <c r="H50" i="25"/>
  <c r="W49" i="25"/>
  <c r="V49" i="25"/>
  <c r="X49" i="25" s="1"/>
  <c r="M49" i="25"/>
  <c r="L49" i="25"/>
  <c r="I49" i="25"/>
  <c r="H49" i="25"/>
  <c r="W48" i="25"/>
  <c r="V48" i="25"/>
  <c r="X48" i="25" s="1"/>
  <c r="I48" i="25"/>
  <c r="H48" i="25"/>
  <c r="W47" i="25"/>
  <c r="Y47" i="25" s="1"/>
  <c r="V47" i="25"/>
  <c r="X47" i="25" s="1"/>
  <c r="I47" i="25"/>
  <c r="H47" i="25"/>
  <c r="Y46" i="25"/>
  <c r="X46" i="25"/>
  <c r="W46" i="25"/>
  <c r="V46" i="25"/>
  <c r="U46" i="25"/>
  <c r="T46" i="25"/>
  <c r="Q46" i="25"/>
  <c r="P46" i="25"/>
  <c r="I46" i="25"/>
  <c r="H46" i="25"/>
  <c r="W45" i="25"/>
  <c r="Y45" i="25" s="1"/>
  <c r="V45" i="25"/>
  <c r="X45" i="25" s="1"/>
  <c r="M45" i="25"/>
  <c r="L45" i="25"/>
  <c r="L54" i="25" s="1"/>
  <c r="L97" i="25" s="1"/>
  <c r="I45" i="25"/>
  <c r="H45" i="25"/>
  <c r="W44" i="25"/>
  <c r="Y44" i="25" s="1"/>
  <c r="V44" i="25"/>
  <c r="X44" i="25" s="1"/>
  <c r="I44" i="25"/>
  <c r="H44" i="25"/>
  <c r="H54" i="25" s="1"/>
  <c r="H97" i="25" s="1"/>
  <c r="Y43" i="25"/>
  <c r="X43" i="25"/>
  <c r="W43" i="25"/>
  <c r="V43" i="25"/>
  <c r="I43" i="25"/>
  <c r="H43" i="25"/>
  <c r="Y42" i="25"/>
  <c r="X42" i="25"/>
  <c r="W42" i="25"/>
  <c r="V42" i="25"/>
  <c r="I42" i="25"/>
  <c r="H42" i="25"/>
  <c r="W41" i="25"/>
  <c r="V41" i="25"/>
  <c r="X41" i="25" s="1"/>
  <c r="I41" i="25"/>
  <c r="H41" i="25"/>
  <c r="W40" i="25"/>
  <c r="Y40" i="25" s="1"/>
  <c r="V40" i="25"/>
  <c r="X40" i="25" s="1"/>
  <c r="Q40" i="25"/>
  <c r="P40" i="25"/>
  <c r="I40" i="25"/>
  <c r="H40" i="25"/>
  <c r="W39" i="25"/>
  <c r="V39" i="25"/>
  <c r="Q39" i="25"/>
  <c r="P39" i="25"/>
  <c r="I39" i="25"/>
  <c r="H39" i="25"/>
  <c r="U38" i="25"/>
  <c r="U96" i="25" s="1"/>
  <c r="S38" i="25"/>
  <c r="S86" i="25" s="1"/>
  <c r="S100" i="25" s="1"/>
  <c r="R38" i="25"/>
  <c r="R86" i="25" s="1"/>
  <c r="R100" i="25" s="1"/>
  <c r="O38" i="25"/>
  <c r="O96" i="25" s="1"/>
  <c r="N38" i="25"/>
  <c r="N96" i="25" s="1"/>
  <c r="N143" i="25" s="1"/>
  <c r="M38" i="25"/>
  <c r="M96" i="25" s="1"/>
  <c r="L38" i="25"/>
  <c r="K38" i="25"/>
  <c r="K86" i="25" s="1"/>
  <c r="K100" i="25" s="1"/>
  <c r="J38" i="25"/>
  <c r="J86" i="25" s="1"/>
  <c r="J100" i="25" s="1"/>
  <c r="G38" i="25"/>
  <c r="G96" i="25" s="1"/>
  <c r="F38" i="25"/>
  <c r="F96" i="25" s="1"/>
  <c r="F143" i="25" s="1"/>
  <c r="Y37" i="25"/>
  <c r="X37" i="25"/>
  <c r="W37" i="25"/>
  <c r="V37" i="25"/>
  <c r="I37" i="25"/>
  <c r="H37" i="25"/>
  <c r="W36" i="25"/>
  <c r="V36" i="25"/>
  <c r="X36" i="25" s="1"/>
  <c r="Q36" i="25"/>
  <c r="P36" i="25"/>
  <c r="I36" i="25"/>
  <c r="H36" i="25"/>
  <c r="W35" i="25"/>
  <c r="V35" i="25"/>
  <c r="X35" i="25" s="1"/>
  <c r="I35" i="25"/>
  <c r="H35" i="25"/>
  <c r="W34" i="25"/>
  <c r="Y34" i="25" s="1"/>
  <c r="V34" i="25"/>
  <c r="X34" i="25" s="1"/>
  <c r="Q34" i="25"/>
  <c r="P34" i="25"/>
  <c r="I34" i="25"/>
  <c r="H34" i="25"/>
  <c r="W33" i="25"/>
  <c r="Y33" i="25" s="1"/>
  <c r="V33" i="25"/>
  <c r="X33" i="25" s="1"/>
  <c r="M33" i="25"/>
  <c r="L33" i="25"/>
  <c r="I33" i="25"/>
  <c r="H33" i="25"/>
  <c r="W32" i="25"/>
  <c r="Y32" i="25" s="1"/>
  <c r="V32" i="25"/>
  <c r="X32" i="25" s="1"/>
  <c r="M32" i="25"/>
  <c r="L32" i="25"/>
  <c r="I32" i="25"/>
  <c r="H32" i="25"/>
  <c r="W31" i="25"/>
  <c r="Y31" i="25" s="1"/>
  <c r="V31" i="25"/>
  <c r="X31" i="25" s="1"/>
  <c r="U31" i="25"/>
  <c r="T31" i="25"/>
  <c r="T38" i="25" s="1"/>
  <c r="I31" i="25"/>
  <c r="H31" i="25"/>
  <c r="W30" i="25"/>
  <c r="Y30" i="25" s="1"/>
  <c r="V30" i="25"/>
  <c r="X30" i="25" s="1"/>
  <c r="I30" i="25"/>
  <c r="H30" i="25"/>
  <c r="Y29" i="25"/>
  <c r="X29" i="25"/>
  <c r="W29" i="25"/>
  <c r="V29" i="25"/>
  <c r="M29" i="25"/>
  <c r="L29" i="25"/>
  <c r="I29" i="25"/>
  <c r="H29" i="25"/>
  <c r="Y28" i="25"/>
  <c r="X28" i="25"/>
  <c r="W28" i="25"/>
  <c r="V28" i="25"/>
  <c r="M28" i="25"/>
  <c r="L28" i="25"/>
  <c r="Y27" i="25"/>
  <c r="W27" i="25"/>
  <c r="V27" i="25"/>
  <c r="X27" i="25" s="1"/>
  <c r="I27" i="25"/>
  <c r="H27" i="25"/>
  <c r="W26" i="25"/>
  <c r="V26" i="25"/>
  <c r="X26" i="25" s="1"/>
  <c r="Q26" i="25"/>
  <c r="P26" i="25"/>
  <c r="I26" i="25"/>
  <c r="H26" i="25"/>
  <c r="W25" i="25"/>
  <c r="V25" i="25"/>
  <c r="X25" i="25" s="1"/>
  <c r="I25" i="25"/>
  <c r="H25" i="25"/>
  <c r="W24" i="25"/>
  <c r="V24" i="25"/>
  <c r="X24" i="25" s="1"/>
  <c r="Q24" i="25"/>
  <c r="P24" i="25"/>
  <c r="I24" i="25"/>
  <c r="H24" i="25"/>
  <c r="W23" i="25"/>
  <c r="Y23" i="25" s="1"/>
  <c r="V23" i="25"/>
  <c r="X23" i="25" s="1"/>
  <c r="Q23" i="25"/>
  <c r="P23" i="25"/>
  <c r="I23" i="25"/>
  <c r="H23" i="25"/>
  <c r="W22" i="25"/>
  <c r="V22" i="25"/>
  <c r="X22" i="25" s="1"/>
  <c r="I22" i="25"/>
  <c r="H22" i="25"/>
  <c r="Y21" i="25"/>
  <c r="X21" i="25"/>
  <c r="W21" i="25"/>
  <c r="V21" i="25"/>
  <c r="I21" i="25"/>
  <c r="H21" i="25"/>
  <c r="Y20" i="25"/>
  <c r="W20" i="25"/>
  <c r="V20" i="25"/>
  <c r="X20" i="25" s="1"/>
  <c r="I20" i="25"/>
  <c r="H20" i="25"/>
  <c r="W19" i="25"/>
  <c r="V19" i="25"/>
  <c r="X19" i="25" s="1"/>
  <c r="Q19" i="25"/>
  <c r="P19" i="25"/>
  <c r="W18" i="25"/>
  <c r="Y18" i="25" s="1"/>
  <c r="V18" i="25"/>
  <c r="X18" i="25" s="1"/>
  <c r="Q18" i="25"/>
  <c r="P18" i="25"/>
  <c r="I18" i="25"/>
  <c r="H18" i="25"/>
  <c r="W17" i="25"/>
  <c r="V17" i="25"/>
  <c r="X17" i="25" s="1"/>
  <c r="I17" i="25"/>
  <c r="H17" i="25"/>
  <c r="Y16" i="25"/>
  <c r="X16" i="25"/>
  <c r="W16" i="25"/>
  <c r="V16" i="25"/>
  <c r="I16" i="25"/>
  <c r="H16" i="25"/>
  <c r="W15" i="25"/>
  <c r="V15" i="25"/>
  <c r="Y15" i="25" s="1"/>
  <c r="I15" i="25"/>
  <c r="H15" i="25"/>
  <c r="W14" i="25"/>
  <c r="V14" i="25"/>
  <c r="X14" i="25" s="1"/>
  <c r="M14" i="25"/>
  <c r="L14" i="25"/>
  <c r="I14" i="25"/>
  <c r="H14" i="25"/>
  <c r="X13" i="25"/>
  <c r="W13" i="25"/>
  <c r="V13" i="25"/>
  <c r="Q13" i="25"/>
  <c r="P13" i="25"/>
  <c r="I13" i="25"/>
  <c r="H13" i="25"/>
  <c r="X12" i="25"/>
  <c r="W12" i="25"/>
  <c r="Y12" i="25" s="1"/>
  <c r="V12" i="25"/>
  <c r="I12" i="25"/>
  <c r="H12" i="25"/>
  <c r="W11" i="25"/>
  <c r="V11" i="25"/>
  <c r="X11" i="25" s="1"/>
  <c r="Q11" i="25"/>
  <c r="P11" i="25"/>
  <c r="Y10" i="25"/>
  <c r="X10" i="25"/>
  <c r="W10" i="25"/>
  <c r="V10" i="25"/>
  <c r="M10" i="25"/>
  <c r="L10" i="25"/>
  <c r="I10" i="25"/>
  <c r="H10" i="25"/>
  <c r="Y9" i="25"/>
  <c r="X9" i="25"/>
  <c r="W9" i="25"/>
  <c r="V9" i="25"/>
  <c r="Q9" i="25"/>
  <c r="P9" i="25"/>
  <c r="M9" i="25"/>
  <c r="L9" i="25"/>
  <c r="I9" i="25"/>
  <c r="H9" i="25"/>
  <c r="W8" i="25"/>
  <c r="V8" i="25"/>
  <c r="I8" i="25"/>
  <c r="H8" i="25"/>
  <c r="T147" i="24"/>
  <c r="U146" i="24"/>
  <c r="T146" i="24"/>
  <c r="S146" i="24"/>
  <c r="R146" i="24"/>
  <c r="M146" i="24"/>
  <c r="L146" i="24"/>
  <c r="K146" i="24"/>
  <c r="J146" i="24"/>
  <c r="U145" i="24"/>
  <c r="T145" i="24"/>
  <c r="S145" i="24"/>
  <c r="R145" i="24"/>
  <c r="M145" i="24"/>
  <c r="L145" i="24"/>
  <c r="K145" i="24"/>
  <c r="J145" i="24"/>
  <c r="U144" i="24"/>
  <c r="T144" i="24"/>
  <c r="S144" i="24"/>
  <c r="R144" i="24"/>
  <c r="M144" i="24"/>
  <c r="L144" i="24"/>
  <c r="K144" i="24"/>
  <c r="J144" i="24"/>
  <c r="U143" i="24"/>
  <c r="T143" i="24"/>
  <c r="S143" i="24"/>
  <c r="R143" i="24"/>
  <c r="M143" i="24"/>
  <c r="L143" i="24"/>
  <c r="K143" i="24"/>
  <c r="J143" i="24"/>
  <c r="M125" i="24"/>
  <c r="K125" i="24"/>
  <c r="S147" i="24" s="1"/>
  <c r="J125" i="24"/>
  <c r="R147" i="24" s="1"/>
  <c r="H125" i="24"/>
  <c r="G125" i="24"/>
  <c r="F125" i="24"/>
  <c r="J147" i="24" s="1"/>
  <c r="M124" i="24"/>
  <c r="L124" i="24"/>
  <c r="I124" i="24"/>
  <c r="H124" i="24"/>
  <c r="M123" i="24"/>
  <c r="L123" i="24"/>
  <c r="I123" i="24"/>
  <c r="H123" i="24"/>
  <c r="M122" i="24"/>
  <c r="L122" i="24"/>
  <c r="I122" i="24"/>
  <c r="H122" i="24"/>
  <c r="M121" i="24"/>
  <c r="L121" i="24"/>
  <c r="L125" i="24" s="1"/>
  <c r="I121" i="24"/>
  <c r="H121" i="24"/>
  <c r="O99" i="24"/>
  <c r="O146" i="24" s="1"/>
  <c r="Q146" i="24" s="1"/>
  <c r="N99" i="24"/>
  <c r="N146" i="24" s="1"/>
  <c r="F99" i="24"/>
  <c r="F146" i="24" s="1"/>
  <c r="H98" i="24"/>
  <c r="G98" i="24"/>
  <c r="G145" i="24" s="1"/>
  <c r="I145" i="24" s="1"/>
  <c r="R97" i="24"/>
  <c r="F96" i="24"/>
  <c r="F143" i="24" s="1"/>
  <c r="Q85" i="24"/>
  <c r="Q99" i="24" s="1"/>
  <c r="O85" i="24"/>
  <c r="N85" i="24"/>
  <c r="K85" i="24"/>
  <c r="K99" i="24" s="1"/>
  <c r="J85" i="24"/>
  <c r="J99" i="24" s="1"/>
  <c r="I85" i="24"/>
  <c r="I99" i="24" s="1"/>
  <c r="G85" i="24"/>
  <c r="G99" i="24" s="1"/>
  <c r="G146" i="24" s="1"/>
  <c r="I146" i="24" s="1"/>
  <c r="F85" i="24"/>
  <c r="W84" i="24"/>
  <c r="Y84" i="24" s="1"/>
  <c r="V84" i="24"/>
  <c r="X84" i="24" s="1"/>
  <c r="Q84" i="24"/>
  <c r="P84" i="24"/>
  <c r="I84" i="24"/>
  <c r="H84" i="24"/>
  <c r="W83" i="24"/>
  <c r="Y83" i="24" s="1"/>
  <c r="V83" i="24"/>
  <c r="X83" i="24" s="1"/>
  <c r="Q83" i="24"/>
  <c r="P83" i="24"/>
  <c r="I83" i="24"/>
  <c r="H83" i="24"/>
  <c r="W82" i="24"/>
  <c r="Y82" i="24" s="1"/>
  <c r="V82" i="24"/>
  <c r="X82" i="24" s="1"/>
  <c r="I82" i="24"/>
  <c r="H82" i="24"/>
  <c r="H85" i="24" s="1"/>
  <c r="H99" i="24" s="1"/>
  <c r="W81" i="24"/>
  <c r="Y81" i="24" s="1"/>
  <c r="V81" i="24"/>
  <c r="I81" i="24"/>
  <c r="H81" i="24"/>
  <c r="Y80" i="24"/>
  <c r="X80" i="24"/>
  <c r="W80" i="24"/>
  <c r="V80" i="24"/>
  <c r="I80" i="24"/>
  <c r="H80" i="24"/>
  <c r="W79" i="24"/>
  <c r="Y79" i="24" s="1"/>
  <c r="V79" i="24"/>
  <c r="I79" i="24"/>
  <c r="H79" i="24"/>
  <c r="W78" i="24"/>
  <c r="Y78" i="24" s="1"/>
  <c r="V78" i="24"/>
  <c r="X78" i="24" s="1"/>
  <c r="Q78" i="24"/>
  <c r="P78" i="24"/>
  <c r="P85" i="24" s="1"/>
  <c r="P99" i="24" s="1"/>
  <c r="M78" i="24"/>
  <c r="L78" i="24"/>
  <c r="I78" i="24"/>
  <c r="H78" i="24"/>
  <c r="W77" i="24"/>
  <c r="V77" i="24"/>
  <c r="X77" i="24" s="1"/>
  <c r="Q77" i="24"/>
  <c r="P77" i="24"/>
  <c r="I77" i="24"/>
  <c r="H77" i="24"/>
  <c r="W76" i="24"/>
  <c r="V76" i="24"/>
  <c r="X76" i="24" s="1"/>
  <c r="Q76" i="24"/>
  <c r="P76" i="24"/>
  <c r="I76" i="24"/>
  <c r="H76" i="24"/>
  <c r="W75" i="24"/>
  <c r="Y75" i="24" s="1"/>
  <c r="V75" i="24"/>
  <c r="Q75" i="24"/>
  <c r="P75" i="24"/>
  <c r="M75" i="24"/>
  <c r="L75" i="24"/>
  <c r="I75" i="24"/>
  <c r="H75" i="24"/>
  <c r="Y74" i="24"/>
  <c r="X74" i="24"/>
  <c r="W74" i="24"/>
  <c r="V74" i="24"/>
  <c r="I74" i="24"/>
  <c r="H74" i="24"/>
  <c r="W73" i="24"/>
  <c r="Y73" i="24" s="1"/>
  <c r="V73" i="24"/>
  <c r="M73" i="24"/>
  <c r="L73" i="24"/>
  <c r="I73" i="24"/>
  <c r="H73" i="24"/>
  <c r="W72" i="24"/>
  <c r="V72" i="24"/>
  <c r="X72" i="24" s="1"/>
  <c r="I72" i="24"/>
  <c r="H72" i="24"/>
  <c r="W71" i="24"/>
  <c r="Y71" i="24" s="1"/>
  <c r="V71" i="24"/>
  <c r="X71" i="24" s="1"/>
  <c r="Q71" i="24"/>
  <c r="P71" i="24"/>
  <c r="I71" i="24"/>
  <c r="H71" i="24"/>
  <c r="Q70" i="24"/>
  <c r="Q98" i="24" s="1"/>
  <c r="O70" i="24"/>
  <c r="O98" i="24" s="1"/>
  <c r="O145" i="24" s="1"/>
  <c r="Q145" i="24" s="1"/>
  <c r="N70" i="24"/>
  <c r="N98" i="24" s="1"/>
  <c r="N145" i="24" s="1"/>
  <c r="P145" i="24" s="1"/>
  <c r="K70" i="24"/>
  <c r="K98" i="24" s="1"/>
  <c r="J70" i="24"/>
  <c r="J98" i="24" s="1"/>
  <c r="I70" i="24"/>
  <c r="I98" i="24" s="1"/>
  <c r="H70" i="24"/>
  <c r="G70" i="24"/>
  <c r="F70" i="24"/>
  <c r="F98" i="24" s="1"/>
  <c r="F145" i="24" s="1"/>
  <c r="W69" i="24"/>
  <c r="Y69" i="24" s="1"/>
  <c r="V69" i="24"/>
  <c r="X69" i="24" s="1"/>
  <c r="Q69" i="24"/>
  <c r="P69" i="24"/>
  <c r="I69" i="24"/>
  <c r="H69" i="24"/>
  <c r="W68" i="24"/>
  <c r="Y68" i="24" s="1"/>
  <c r="V68" i="24"/>
  <c r="X68" i="24" s="1"/>
  <c r="Q68" i="24"/>
  <c r="P68" i="24"/>
  <c r="I68" i="24"/>
  <c r="H68" i="24"/>
  <c r="W67" i="24"/>
  <c r="Y67" i="24" s="1"/>
  <c r="V67" i="24"/>
  <c r="X67" i="24" s="1"/>
  <c r="Q67" i="24"/>
  <c r="P67" i="24"/>
  <c r="I67" i="24"/>
  <c r="H67" i="24"/>
  <c r="W66" i="24"/>
  <c r="Y66" i="24" s="1"/>
  <c r="V66" i="24"/>
  <c r="X66" i="24" s="1"/>
  <c r="Q66" i="24"/>
  <c r="P66" i="24"/>
  <c r="I66" i="24"/>
  <c r="H66" i="24"/>
  <c r="W65" i="24"/>
  <c r="Y65" i="24" s="1"/>
  <c r="V65" i="24"/>
  <c r="X65" i="24" s="1"/>
  <c r="I65" i="24"/>
  <c r="H65" i="24"/>
  <c r="X64" i="24"/>
  <c r="W64" i="24"/>
  <c r="Y64" i="24" s="1"/>
  <c r="V64" i="24"/>
  <c r="I64" i="24"/>
  <c r="H64" i="24"/>
  <c r="Y63" i="24"/>
  <c r="X63" i="24"/>
  <c r="W63" i="24"/>
  <c r="V63" i="24"/>
  <c r="Q63" i="24"/>
  <c r="P63" i="24"/>
  <c r="I63" i="24"/>
  <c r="H63" i="24"/>
  <c r="Y62" i="24"/>
  <c r="X62" i="24"/>
  <c r="W62" i="24"/>
  <c r="V62" i="24"/>
  <c r="M62" i="24"/>
  <c r="L62" i="24"/>
  <c r="I62" i="24"/>
  <c r="H62" i="24"/>
  <c r="Y61" i="24"/>
  <c r="X61" i="24"/>
  <c r="W61" i="24"/>
  <c r="V61" i="24"/>
  <c r="I61" i="24"/>
  <c r="H61" i="24"/>
  <c r="W60" i="24"/>
  <c r="Y60" i="24" s="1"/>
  <c r="V60" i="24"/>
  <c r="I60" i="24"/>
  <c r="H60" i="24"/>
  <c r="W59" i="24"/>
  <c r="Y59" i="24" s="1"/>
  <c r="V59" i="24"/>
  <c r="X59" i="24" s="1"/>
  <c r="Q59" i="24"/>
  <c r="P59" i="24"/>
  <c r="P70" i="24" s="1"/>
  <c r="P98" i="24" s="1"/>
  <c r="I59" i="24"/>
  <c r="H59" i="24"/>
  <c r="W58" i="24"/>
  <c r="Y57" i="24" s="1"/>
  <c r="V58" i="24"/>
  <c r="X58" i="24" s="1"/>
  <c r="I58" i="24"/>
  <c r="H58" i="24"/>
  <c r="X57" i="24"/>
  <c r="W57" i="24"/>
  <c r="V57" i="24"/>
  <c r="Q57" i="24"/>
  <c r="P57" i="24"/>
  <c r="I57" i="24"/>
  <c r="H57" i="24"/>
  <c r="X56" i="24"/>
  <c r="W56" i="24"/>
  <c r="Y56" i="24" s="1"/>
  <c r="V56" i="24"/>
  <c r="M56" i="24"/>
  <c r="L56" i="24"/>
  <c r="I56" i="24"/>
  <c r="H56" i="24"/>
  <c r="X55" i="24"/>
  <c r="W55" i="24"/>
  <c r="Y55" i="24" s="1"/>
  <c r="V55" i="24"/>
  <c r="Q55" i="24"/>
  <c r="M55" i="24"/>
  <c r="L55" i="24"/>
  <c r="I55" i="24"/>
  <c r="H55" i="24"/>
  <c r="S54" i="24"/>
  <c r="R54" i="24"/>
  <c r="O54" i="24"/>
  <c r="O97" i="24" s="1"/>
  <c r="N54" i="24"/>
  <c r="N97" i="24" s="1"/>
  <c r="N144" i="24" s="1"/>
  <c r="L54" i="24"/>
  <c r="L97" i="24" s="1"/>
  <c r="K54" i="24"/>
  <c r="J54" i="24"/>
  <c r="J97" i="24" s="1"/>
  <c r="G54" i="24"/>
  <c r="G97" i="24" s="1"/>
  <c r="F54" i="24"/>
  <c r="F97" i="24" s="1"/>
  <c r="F144" i="24" s="1"/>
  <c r="W53" i="24"/>
  <c r="V53" i="24"/>
  <c r="I53" i="24"/>
  <c r="H53" i="24"/>
  <c r="W52" i="24"/>
  <c r="V52" i="24"/>
  <c r="X52" i="24" s="1"/>
  <c r="Q52" i="24"/>
  <c r="P52" i="24"/>
  <c r="M52" i="24"/>
  <c r="L52" i="24"/>
  <c r="I52" i="24"/>
  <c r="H52" i="24"/>
  <c r="W51" i="24"/>
  <c r="Y51" i="24" s="1"/>
  <c r="V51" i="24"/>
  <c r="Q51" i="24"/>
  <c r="P51" i="24"/>
  <c r="M51" i="24"/>
  <c r="L51" i="24"/>
  <c r="I51" i="24"/>
  <c r="H51" i="24"/>
  <c r="Y50" i="24"/>
  <c r="W50" i="24"/>
  <c r="V50" i="24"/>
  <c r="X50" i="24" s="1"/>
  <c r="Q50" i="24"/>
  <c r="P50" i="24"/>
  <c r="I50" i="24"/>
  <c r="H50" i="24"/>
  <c r="Y49" i="24"/>
  <c r="W49" i="24"/>
  <c r="V49" i="24"/>
  <c r="X49" i="24" s="1"/>
  <c r="M49" i="24"/>
  <c r="L49" i="24"/>
  <c r="I49" i="24"/>
  <c r="H49" i="24"/>
  <c r="Y48" i="24"/>
  <c r="W48" i="24"/>
  <c r="V48" i="24"/>
  <c r="X48" i="24" s="1"/>
  <c r="I48" i="24"/>
  <c r="H48" i="24"/>
  <c r="X47" i="24"/>
  <c r="W47" i="24"/>
  <c r="Y47" i="24" s="1"/>
  <c r="V47" i="24"/>
  <c r="I47" i="24"/>
  <c r="H47" i="24"/>
  <c r="W46" i="24"/>
  <c r="V46" i="24"/>
  <c r="X46" i="24" s="1"/>
  <c r="U46" i="24"/>
  <c r="T46" i="24"/>
  <c r="Q46" i="24"/>
  <c r="P46" i="24"/>
  <c r="I46" i="24"/>
  <c r="H46" i="24"/>
  <c r="W45" i="24"/>
  <c r="Y45" i="24" s="1"/>
  <c r="V45" i="24"/>
  <c r="M45" i="24"/>
  <c r="L45" i="24"/>
  <c r="I45" i="24"/>
  <c r="H45" i="24"/>
  <c r="W44" i="24"/>
  <c r="Y44" i="24" s="1"/>
  <c r="V44" i="24"/>
  <c r="I44" i="24"/>
  <c r="H44" i="24"/>
  <c r="W43" i="24"/>
  <c r="Y43" i="24" s="1"/>
  <c r="V43" i="24"/>
  <c r="X43" i="24" s="1"/>
  <c r="I43" i="24"/>
  <c r="H43" i="24"/>
  <c r="W42" i="24"/>
  <c r="V42" i="24"/>
  <c r="Y42" i="24" s="1"/>
  <c r="I42" i="24"/>
  <c r="H42" i="24"/>
  <c r="Y41" i="24"/>
  <c r="W41" i="24"/>
  <c r="V41" i="24"/>
  <c r="X41" i="24" s="1"/>
  <c r="I41" i="24"/>
  <c r="H41" i="24"/>
  <c r="W40" i="24"/>
  <c r="Y40" i="24" s="1"/>
  <c r="V40" i="24"/>
  <c r="Q40" i="24"/>
  <c r="P40" i="24"/>
  <c r="I40" i="24"/>
  <c r="H40" i="24"/>
  <c r="W39" i="24"/>
  <c r="V39" i="24"/>
  <c r="Q39" i="24"/>
  <c r="P39" i="24"/>
  <c r="I39" i="24"/>
  <c r="H39" i="24"/>
  <c r="S38" i="24"/>
  <c r="S96" i="24" s="1"/>
  <c r="R38" i="24"/>
  <c r="R96" i="24" s="1"/>
  <c r="O38" i="24"/>
  <c r="N38" i="24"/>
  <c r="N96" i="24" s="1"/>
  <c r="N143" i="24" s="1"/>
  <c r="K38" i="24"/>
  <c r="K96" i="24" s="1"/>
  <c r="J38" i="24"/>
  <c r="J96" i="24" s="1"/>
  <c r="G38" i="24"/>
  <c r="F38" i="24"/>
  <c r="F86" i="24" s="1"/>
  <c r="W37" i="24"/>
  <c r="V37" i="24"/>
  <c r="Y37" i="24" s="1"/>
  <c r="I37" i="24"/>
  <c r="H37" i="24"/>
  <c r="Y36" i="24"/>
  <c r="W36" i="24"/>
  <c r="V36" i="24"/>
  <c r="X36" i="24" s="1"/>
  <c r="Q36" i="24"/>
  <c r="P36" i="24"/>
  <c r="I36" i="24"/>
  <c r="H36" i="24"/>
  <c r="Y35" i="24"/>
  <c r="W35" i="24"/>
  <c r="V35" i="24"/>
  <c r="X35" i="24" s="1"/>
  <c r="I35" i="24"/>
  <c r="H35" i="24"/>
  <c r="W34" i="24"/>
  <c r="Y34" i="24" s="1"/>
  <c r="V34" i="24"/>
  <c r="Q34" i="24"/>
  <c r="P34" i="24"/>
  <c r="I34" i="24"/>
  <c r="H34" i="24"/>
  <c r="W33" i="24"/>
  <c r="V33" i="24"/>
  <c r="M33" i="24"/>
  <c r="L33" i="24"/>
  <c r="I33" i="24"/>
  <c r="H33" i="24"/>
  <c r="X32" i="24"/>
  <c r="W32" i="24"/>
  <c r="Y32" i="24" s="1"/>
  <c r="V32" i="24"/>
  <c r="M32" i="24"/>
  <c r="L32" i="24"/>
  <c r="I32" i="24"/>
  <c r="H32" i="24"/>
  <c r="W31" i="24"/>
  <c r="Y31" i="24" s="1"/>
  <c r="V31" i="24"/>
  <c r="U31" i="24"/>
  <c r="T31" i="24"/>
  <c r="T38" i="24" s="1"/>
  <c r="I31" i="24"/>
  <c r="H31" i="24"/>
  <c r="W30" i="24"/>
  <c r="Y30" i="24" s="1"/>
  <c r="V30" i="24"/>
  <c r="I30" i="24"/>
  <c r="H30" i="24"/>
  <c r="Y29" i="24"/>
  <c r="X29" i="24"/>
  <c r="W29" i="24"/>
  <c r="V29" i="24"/>
  <c r="M29" i="24"/>
  <c r="L29" i="24"/>
  <c r="I29" i="24"/>
  <c r="H29" i="24"/>
  <c r="Y28" i="24"/>
  <c r="X28" i="24"/>
  <c r="W28" i="24"/>
  <c r="V28" i="24"/>
  <c r="M28" i="24"/>
  <c r="L28" i="24"/>
  <c r="W27" i="24"/>
  <c r="Y27" i="24" s="1"/>
  <c r="V27" i="24"/>
  <c r="I27" i="24"/>
  <c r="H27" i="24"/>
  <c r="W26" i="24"/>
  <c r="Y26" i="24" s="1"/>
  <c r="V26" i="24"/>
  <c r="X26" i="24" s="1"/>
  <c r="Q26" i="24"/>
  <c r="P26" i="24"/>
  <c r="P38" i="24" s="1"/>
  <c r="I26" i="24"/>
  <c r="H26" i="24"/>
  <c r="Y25" i="24"/>
  <c r="W25" i="24"/>
  <c r="V25" i="24"/>
  <c r="X25" i="24" s="1"/>
  <c r="I25" i="24"/>
  <c r="H25" i="24"/>
  <c r="W24" i="24"/>
  <c r="Y24" i="24" s="1"/>
  <c r="V24" i="24"/>
  <c r="Q24" i="24"/>
  <c r="P24" i="24"/>
  <c r="I24" i="24"/>
  <c r="H24" i="24"/>
  <c r="W23" i="24"/>
  <c r="V23" i="24"/>
  <c r="Q23" i="24"/>
  <c r="P23" i="24"/>
  <c r="I23" i="24"/>
  <c r="H23" i="24"/>
  <c r="W22" i="24"/>
  <c r="Y22" i="24" s="1"/>
  <c r="V22" i="24"/>
  <c r="I22" i="24"/>
  <c r="H22" i="24"/>
  <c r="W21" i="24"/>
  <c r="V21" i="24"/>
  <c r="Y21" i="24" s="1"/>
  <c r="I21" i="24"/>
  <c r="H21" i="24"/>
  <c r="Y20" i="24"/>
  <c r="W20" i="24"/>
  <c r="V20" i="24"/>
  <c r="X20" i="24" s="1"/>
  <c r="I20" i="24"/>
  <c r="H20" i="24"/>
  <c r="W19" i="24"/>
  <c r="Y19" i="24" s="1"/>
  <c r="V19" i="24"/>
  <c r="X19" i="24" s="1"/>
  <c r="Q19" i="24"/>
  <c r="P19" i="24"/>
  <c r="X18" i="24"/>
  <c r="W18" i="24"/>
  <c r="Y18" i="24" s="1"/>
  <c r="V18" i="24"/>
  <c r="Q18" i="24"/>
  <c r="P18" i="24"/>
  <c r="I18" i="24"/>
  <c r="H18" i="24"/>
  <c r="W17" i="24"/>
  <c r="Y17" i="24" s="1"/>
  <c r="V17" i="24"/>
  <c r="I17" i="24"/>
  <c r="H17" i="24"/>
  <c r="Y16" i="24"/>
  <c r="X16" i="24"/>
  <c r="W16" i="24"/>
  <c r="V16" i="24"/>
  <c r="I16" i="24"/>
  <c r="H16" i="24"/>
  <c r="W15" i="24"/>
  <c r="Y15" i="24" s="1"/>
  <c r="V15" i="24"/>
  <c r="X15" i="24" s="1"/>
  <c r="I15" i="24"/>
  <c r="H15" i="24"/>
  <c r="W14" i="24"/>
  <c r="Y14" i="24" s="1"/>
  <c r="V14" i="24"/>
  <c r="M14" i="24"/>
  <c r="L14" i="24"/>
  <c r="I14" i="24"/>
  <c r="H14" i="24"/>
  <c r="Y13" i="24"/>
  <c r="W13" i="24"/>
  <c r="V13" i="24"/>
  <c r="X13" i="24" s="1"/>
  <c r="Q13" i="24"/>
  <c r="P13" i="24"/>
  <c r="I13" i="24"/>
  <c r="H13" i="24"/>
  <c r="W12" i="24"/>
  <c r="Y12" i="24" s="1"/>
  <c r="V12" i="24"/>
  <c r="I12" i="24"/>
  <c r="H12" i="24"/>
  <c r="W11" i="24"/>
  <c r="Y11" i="24" s="1"/>
  <c r="V11" i="24"/>
  <c r="Q11" i="24"/>
  <c r="P11" i="24"/>
  <c r="Y10" i="24"/>
  <c r="X10" i="24"/>
  <c r="W10" i="24"/>
  <c r="V10" i="24"/>
  <c r="M10" i="24"/>
  <c r="L10" i="24"/>
  <c r="I10" i="24"/>
  <c r="H10" i="24"/>
  <c r="Y9" i="24"/>
  <c r="X9" i="24"/>
  <c r="W9" i="24"/>
  <c r="V9" i="24"/>
  <c r="Q9" i="24"/>
  <c r="P9" i="24"/>
  <c r="M9" i="24"/>
  <c r="L9" i="24"/>
  <c r="I9" i="24"/>
  <c r="H9" i="24"/>
  <c r="W8" i="24"/>
  <c r="Y8" i="24" s="1"/>
  <c r="V8" i="24"/>
  <c r="I8" i="24"/>
  <c r="H8" i="24"/>
  <c r="J147" i="23"/>
  <c r="S146" i="23"/>
  <c r="R146" i="23"/>
  <c r="U146" i="23" s="1"/>
  <c r="O146" i="23"/>
  <c r="Q146" i="23" s="1"/>
  <c r="M146" i="23"/>
  <c r="L146" i="23"/>
  <c r="K146" i="23"/>
  <c r="J146" i="23"/>
  <c r="U145" i="23"/>
  <c r="T145" i="23"/>
  <c r="S145" i="23"/>
  <c r="R145" i="23"/>
  <c r="K145" i="23"/>
  <c r="J145" i="23"/>
  <c r="S144" i="23"/>
  <c r="R144" i="23"/>
  <c r="U144" i="23" s="1"/>
  <c r="M144" i="23"/>
  <c r="L144" i="23"/>
  <c r="K144" i="23"/>
  <c r="J144" i="23"/>
  <c r="U143" i="23"/>
  <c r="T143" i="23"/>
  <c r="S143" i="23"/>
  <c r="R143" i="23"/>
  <c r="K143" i="23"/>
  <c r="J143" i="23"/>
  <c r="K125" i="23"/>
  <c r="S147" i="23" s="1"/>
  <c r="J125" i="23"/>
  <c r="R147" i="23" s="1"/>
  <c r="T147" i="23" s="1"/>
  <c r="G125" i="23"/>
  <c r="F125" i="23"/>
  <c r="M124" i="23"/>
  <c r="L124" i="23"/>
  <c r="I124" i="23"/>
  <c r="H124" i="23"/>
  <c r="M123" i="23"/>
  <c r="L123" i="23"/>
  <c r="I123" i="23"/>
  <c r="H123" i="23"/>
  <c r="M122" i="23"/>
  <c r="L122" i="23"/>
  <c r="L125" i="23" s="1"/>
  <c r="I122" i="23"/>
  <c r="H122" i="23"/>
  <c r="M121" i="23"/>
  <c r="L121" i="23"/>
  <c r="I121" i="23"/>
  <c r="H121" i="23"/>
  <c r="H125" i="23" s="1"/>
  <c r="G98" i="23"/>
  <c r="G145" i="23" s="1"/>
  <c r="N97" i="23"/>
  <c r="N144" i="23" s="1"/>
  <c r="J96" i="23"/>
  <c r="I96" i="23"/>
  <c r="O85" i="23"/>
  <c r="O99" i="23" s="1"/>
  <c r="N85" i="23"/>
  <c r="N99" i="23" s="1"/>
  <c r="N146" i="23" s="1"/>
  <c r="M85" i="23"/>
  <c r="M99" i="23" s="1"/>
  <c r="L85" i="23"/>
  <c r="L99" i="23" s="1"/>
  <c r="K85" i="23"/>
  <c r="K99" i="23" s="1"/>
  <c r="J85" i="23"/>
  <c r="J99" i="23" s="1"/>
  <c r="G85" i="23"/>
  <c r="I85" i="23" s="1"/>
  <c r="I99" i="23" s="1"/>
  <c r="F85" i="23"/>
  <c r="F99" i="23" s="1"/>
  <c r="Y84" i="23"/>
  <c r="X84" i="23"/>
  <c r="W84" i="23"/>
  <c r="V84" i="23"/>
  <c r="Q84" i="23"/>
  <c r="P84" i="23"/>
  <c r="I84" i="23"/>
  <c r="H84" i="23"/>
  <c r="Y83" i="23"/>
  <c r="X83" i="23"/>
  <c r="W83" i="23"/>
  <c r="V83" i="23"/>
  <c r="Q83" i="23"/>
  <c r="P83" i="23"/>
  <c r="I83" i="23"/>
  <c r="H83" i="23"/>
  <c r="Y82" i="23"/>
  <c r="X82" i="23"/>
  <c r="W82" i="23"/>
  <c r="V82" i="23"/>
  <c r="I82" i="23"/>
  <c r="H82" i="23"/>
  <c r="W81" i="23"/>
  <c r="V81" i="23"/>
  <c r="X81" i="23" s="1"/>
  <c r="I81" i="23"/>
  <c r="H81" i="23"/>
  <c r="W80" i="23"/>
  <c r="Y80" i="23" s="1"/>
  <c r="V80" i="23"/>
  <c r="X80" i="23" s="1"/>
  <c r="I80" i="23"/>
  <c r="H80" i="23"/>
  <c r="Y79" i="23"/>
  <c r="X79" i="23"/>
  <c r="W79" i="23"/>
  <c r="V79" i="23"/>
  <c r="I79" i="23"/>
  <c r="H79" i="23"/>
  <c r="Y78" i="23"/>
  <c r="X78" i="23"/>
  <c r="W78" i="23"/>
  <c r="V78" i="23"/>
  <c r="Q78" i="23"/>
  <c r="P78" i="23"/>
  <c r="M78" i="23"/>
  <c r="L78" i="23"/>
  <c r="I78" i="23"/>
  <c r="H78" i="23"/>
  <c r="Y77" i="23"/>
  <c r="X77" i="23"/>
  <c r="W77" i="23"/>
  <c r="V77" i="23"/>
  <c r="Q77" i="23"/>
  <c r="P77" i="23"/>
  <c r="I77" i="23"/>
  <c r="H77" i="23"/>
  <c r="Y76" i="23"/>
  <c r="X76" i="23"/>
  <c r="W76" i="23"/>
  <c r="V76" i="23"/>
  <c r="Q76" i="23"/>
  <c r="P76" i="23"/>
  <c r="I76" i="23"/>
  <c r="H76" i="23"/>
  <c r="Y75" i="23"/>
  <c r="X75" i="23"/>
  <c r="W75" i="23"/>
  <c r="V75" i="23"/>
  <c r="Q75" i="23"/>
  <c r="P75" i="23"/>
  <c r="M75" i="23"/>
  <c r="L75" i="23"/>
  <c r="I75" i="23"/>
  <c r="H75" i="23"/>
  <c r="W74" i="23"/>
  <c r="Y74" i="23" s="1"/>
  <c r="V74" i="23"/>
  <c r="X74" i="23" s="1"/>
  <c r="I74" i="23"/>
  <c r="H74" i="23"/>
  <c r="Y73" i="23"/>
  <c r="X73" i="23"/>
  <c r="W73" i="23"/>
  <c r="V73" i="23"/>
  <c r="M73" i="23"/>
  <c r="L73" i="23"/>
  <c r="I73" i="23"/>
  <c r="H73" i="23"/>
  <c r="Y72" i="23"/>
  <c r="X72" i="23"/>
  <c r="W72" i="23"/>
  <c r="V72" i="23"/>
  <c r="I72" i="23"/>
  <c r="H72" i="23"/>
  <c r="Y71" i="23"/>
  <c r="X71" i="23"/>
  <c r="X85" i="23" s="1"/>
  <c r="X99" i="23" s="1"/>
  <c r="W71" i="23"/>
  <c r="W85" i="23" s="1"/>
  <c r="W99" i="23" s="1"/>
  <c r="V71" i="23"/>
  <c r="Q71" i="23"/>
  <c r="P71" i="23"/>
  <c r="P85" i="23" s="1"/>
  <c r="P99" i="23" s="1"/>
  <c r="I71" i="23"/>
  <c r="H71" i="23"/>
  <c r="O70" i="23"/>
  <c r="O98" i="23" s="1"/>
  <c r="O145" i="23" s="1"/>
  <c r="Q145" i="23" s="1"/>
  <c r="N70" i="23"/>
  <c r="N98" i="23" s="1"/>
  <c r="N145" i="23" s="1"/>
  <c r="M70" i="23"/>
  <c r="M98" i="23" s="1"/>
  <c r="L70" i="23"/>
  <c r="L98" i="23" s="1"/>
  <c r="K70" i="23"/>
  <c r="K98" i="23" s="1"/>
  <c r="J70" i="23"/>
  <c r="J98" i="23" s="1"/>
  <c r="G70" i="23"/>
  <c r="I70" i="23" s="1"/>
  <c r="I98" i="23" s="1"/>
  <c r="F70" i="23"/>
  <c r="F98" i="23" s="1"/>
  <c r="Y69" i="23"/>
  <c r="X69" i="23"/>
  <c r="W69" i="23"/>
  <c r="V69" i="23"/>
  <c r="Q69" i="23"/>
  <c r="P69" i="23"/>
  <c r="I69" i="23"/>
  <c r="H69" i="23"/>
  <c r="Y68" i="23"/>
  <c r="X68" i="23"/>
  <c r="W68" i="23"/>
  <c r="V68" i="23"/>
  <c r="Q68" i="23"/>
  <c r="P68" i="23"/>
  <c r="I68" i="23"/>
  <c r="H68" i="23"/>
  <c r="Y67" i="23"/>
  <c r="X67" i="23"/>
  <c r="W67" i="23"/>
  <c r="V67" i="23"/>
  <c r="Q67" i="23"/>
  <c r="P67" i="23"/>
  <c r="I67" i="23"/>
  <c r="H67" i="23"/>
  <c r="Y66" i="23"/>
  <c r="X66" i="23"/>
  <c r="W66" i="23"/>
  <c r="V66" i="23"/>
  <c r="Q66" i="23"/>
  <c r="P66" i="23"/>
  <c r="I66" i="23"/>
  <c r="H66" i="23"/>
  <c r="Y65" i="23"/>
  <c r="X65" i="23"/>
  <c r="W65" i="23"/>
  <c r="V65" i="23"/>
  <c r="I65" i="23"/>
  <c r="H65" i="23"/>
  <c r="W64" i="23"/>
  <c r="V64" i="23"/>
  <c r="X64" i="23" s="1"/>
  <c r="I64" i="23"/>
  <c r="H64" i="23"/>
  <c r="W63" i="23"/>
  <c r="Y63" i="23" s="1"/>
  <c r="V63" i="23"/>
  <c r="X63" i="23" s="1"/>
  <c r="Q63" i="23"/>
  <c r="P63" i="23"/>
  <c r="I63" i="23"/>
  <c r="H63" i="23"/>
  <c r="W62" i="23"/>
  <c r="Y62" i="23" s="1"/>
  <c r="V62" i="23"/>
  <c r="X62" i="23" s="1"/>
  <c r="M62" i="23"/>
  <c r="L62" i="23"/>
  <c r="I62" i="23"/>
  <c r="H62" i="23"/>
  <c r="W61" i="23"/>
  <c r="Y61" i="23" s="1"/>
  <c r="V61" i="23"/>
  <c r="X61" i="23" s="1"/>
  <c r="I61" i="23"/>
  <c r="H61" i="23"/>
  <c r="Y60" i="23"/>
  <c r="X60" i="23"/>
  <c r="W60" i="23"/>
  <c r="V60" i="23"/>
  <c r="I60" i="23"/>
  <c r="H60" i="23"/>
  <c r="Y59" i="23"/>
  <c r="X59" i="23"/>
  <c r="W59" i="23"/>
  <c r="V59" i="23"/>
  <c r="Q59" i="23"/>
  <c r="P59" i="23"/>
  <c r="I59" i="23"/>
  <c r="H59" i="23"/>
  <c r="Y58" i="23"/>
  <c r="X58" i="23"/>
  <c r="W58" i="23"/>
  <c r="V58" i="23"/>
  <c r="I58" i="23"/>
  <c r="H58" i="23"/>
  <c r="W57" i="23"/>
  <c r="V57" i="23"/>
  <c r="Q57" i="23"/>
  <c r="P57" i="23"/>
  <c r="I57" i="23"/>
  <c r="H57" i="23"/>
  <c r="W56" i="23"/>
  <c r="Y56" i="23" s="1"/>
  <c r="V56" i="23"/>
  <c r="X56" i="23" s="1"/>
  <c r="M56" i="23"/>
  <c r="L56" i="23"/>
  <c r="I56" i="23"/>
  <c r="H56" i="23"/>
  <c r="W55" i="23"/>
  <c r="V55" i="23"/>
  <c r="Q55" i="23"/>
  <c r="M55" i="23"/>
  <c r="L55" i="23"/>
  <c r="I55" i="23"/>
  <c r="H55" i="23"/>
  <c r="H70" i="23" s="1"/>
  <c r="H98" i="23" s="1"/>
  <c r="W54" i="23"/>
  <c r="U54" i="23"/>
  <c r="U97" i="23" s="1"/>
  <c r="S54" i="23"/>
  <c r="S97" i="23" s="1"/>
  <c r="R54" i="23"/>
  <c r="R97" i="23" s="1"/>
  <c r="O54" i="23"/>
  <c r="N54" i="23"/>
  <c r="M54" i="23"/>
  <c r="M97" i="23" s="1"/>
  <c r="K54" i="23"/>
  <c r="K97" i="23" s="1"/>
  <c r="J54" i="23"/>
  <c r="J97" i="23" s="1"/>
  <c r="G54" i="23"/>
  <c r="F54" i="23"/>
  <c r="F97" i="23" s="1"/>
  <c r="F144" i="23" s="1"/>
  <c r="Y53" i="23"/>
  <c r="W53" i="23"/>
  <c r="V53" i="23"/>
  <c r="X53" i="23" s="1"/>
  <c r="I53" i="23"/>
  <c r="H53" i="23"/>
  <c r="Y52" i="23"/>
  <c r="W52" i="23"/>
  <c r="X52" i="23" s="1"/>
  <c r="V52" i="23"/>
  <c r="Q52" i="23"/>
  <c r="P52" i="23"/>
  <c r="M52" i="23"/>
  <c r="L52" i="23"/>
  <c r="I52" i="23"/>
  <c r="H52" i="23"/>
  <c r="Y51" i="23"/>
  <c r="W51" i="23"/>
  <c r="V51" i="23"/>
  <c r="X51" i="23" s="1"/>
  <c r="Q51" i="23"/>
  <c r="P51" i="23"/>
  <c r="M51" i="23"/>
  <c r="L51" i="23"/>
  <c r="I51" i="23"/>
  <c r="H51" i="23"/>
  <c r="W50" i="23"/>
  <c r="V50" i="23"/>
  <c r="X50" i="23" s="1"/>
  <c r="Q50" i="23"/>
  <c r="P50" i="23"/>
  <c r="I50" i="23"/>
  <c r="H50" i="23"/>
  <c r="W49" i="23"/>
  <c r="V49" i="23"/>
  <c r="X49" i="23" s="1"/>
  <c r="M49" i="23"/>
  <c r="L49" i="23"/>
  <c r="I49" i="23"/>
  <c r="H49" i="23"/>
  <c r="W48" i="23"/>
  <c r="V48" i="23"/>
  <c r="X48" i="23" s="1"/>
  <c r="I48" i="23"/>
  <c r="H48" i="23"/>
  <c r="Y47" i="23"/>
  <c r="W47" i="23"/>
  <c r="V47" i="23"/>
  <c r="X47" i="23" s="1"/>
  <c r="I47" i="23"/>
  <c r="H47" i="23"/>
  <c r="Y46" i="23"/>
  <c r="W46" i="23"/>
  <c r="X46" i="23" s="1"/>
  <c r="V46" i="23"/>
  <c r="U46" i="23"/>
  <c r="T46" i="23"/>
  <c r="Q46" i="23"/>
  <c r="P46" i="23"/>
  <c r="I46" i="23"/>
  <c r="H46" i="23"/>
  <c r="Y45" i="23"/>
  <c r="W45" i="23"/>
  <c r="V45" i="23"/>
  <c r="X45" i="23" s="1"/>
  <c r="M45" i="23"/>
  <c r="L45" i="23"/>
  <c r="L54" i="23" s="1"/>
  <c r="L97" i="23" s="1"/>
  <c r="I45" i="23"/>
  <c r="H45" i="23"/>
  <c r="Y44" i="23"/>
  <c r="W44" i="23"/>
  <c r="V44" i="23"/>
  <c r="X44" i="23" s="1"/>
  <c r="I44" i="23"/>
  <c r="H44" i="23"/>
  <c r="H54" i="23" s="1"/>
  <c r="H97" i="23" s="1"/>
  <c r="Y43" i="23"/>
  <c r="W43" i="23"/>
  <c r="X43" i="23" s="1"/>
  <c r="V43" i="23"/>
  <c r="I43" i="23"/>
  <c r="H43" i="23"/>
  <c r="X42" i="23"/>
  <c r="W42" i="23"/>
  <c r="Y42" i="23" s="1"/>
  <c r="V42" i="23"/>
  <c r="I42" i="23"/>
  <c r="H42" i="23"/>
  <c r="W41" i="23"/>
  <c r="V41" i="23"/>
  <c r="X41" i="23" s="1"/>
  <c r="I41" i="23"/>
  <c r="H41" i="23"/>
  <c r="Y40" i="23"/>
  <c r="W40" i="23"/>
  <c r="V40" i="23"/>
  <c r="X40" i="23" s="1"/>
  <c r="Q40" i="23"/>
  <c r="P40" i="23"/>
  <c r="I40" i="23"/>
  <c r="H40" i="23"/>
  <c r="Y39" i="23"/>
  <c r="W39" i="23"/>
  <c r="V39" i="23"/>
  <c r="V54" i="23" s="1"/>
  <c r="V97" i="23" s="1"/>
  <c r="Q39" i="23"/>
  <c r="P39" i="23"/>
  <c r="I39" i="23"/>
  <c r="H39" i="23"/>
  <c r="S38" i="23"/>
  <c r="R38" i="23"/>
  <c r="R96" i="23" s="1"/>
  <c r="Q38" i="23"/>
  <c r="Q96" i="23" s="1"/>
  <c r="O38" i="23"/>
  <c r="O96" i="23" s="1"/>
  <c r="N38" i="23"/>
  <c r="N96" i="23" s="1"/>
  <c r="K38" i="23"/>
  <c r="J38" i="23"/>
  <c r="J86" i="23" s="1"/>
  <c r="J100" i="23" s="1"/>
  <c r="I38" i="23"/>
  <c r="G38" i="23"/>
  <c r="G96" i="23" s="1"/>
  <c r="F38" i="23"/>
  <c r="F96" i="23" s="1"/>
  <c r="F143" i="23" s="1"/>
  <c r="X37" i="23"/>
  <c r="W37" i="23"/>
  <c r="Y37" i="23" s="1"/>
  <c r="V37" i="23"/>
  <c r="I37" i="23"/>
  <c r="H37" i="23"/>
  <c r="W36" i="23"/>
  <c r="Y36" i="23" s="1"/>
  <c r="V36" i="23"/>
  <c r="X36" i="23" s="1"/>
  <c r="Q36" i="23"/>
  <c r="P36" i="23"/>
  <c r="I36" i="23"/>
  <c r="H36" i="23"/>
  <c r="W35" i="23"/>
  <c r="Y35" i="23" s="1"/>
  <c r="V35" i="23"/>
  <c r="X35" i="23" s="1"/>
  <c r="I35" i="23"/>
  <c r="H35" i="23"/>
  <c r="Y34" i="23"/>
  <c r="W34" i="23"/>
  <c r="V34" i="23"/>
  <c r="X34" i="23" s="1"/>
  <c r="Q34" i="23"/>
  <c r="P34" i="23"/>
  <c r="I34" i="23"/>
  <c r="H34" i="23"/>
  <c r="Y33" i="23"/>
  <c r="W33" i="23"/>
  <c r="V33" i="23"/>
  <c r="X33" i="23" s="1"/>
  <c r="M33" i="23"/>
  <c r="L33" i="23"/>
  <c r="I33" i="23"/>
  <c r="H33" i="23"/>
  <c r="Y32" i="23"/>
  <c r="W32" i="23"/>
  <c r="V32" i="23"/>
  <c r="X32" i="23" s="1"/>
  <c r="M32" i="23"/>
  <c r="L32" i="23"/>
  <c r="I32" i="23"/>
  <c r="H32" i="23"/>
  <c r="Y31" i="23"/>
  <c r="W31" i="23"/>
  <c r="V31" i="23"/>
  <c r="X31" i="23" s="1"/>
  <c r="U31" i="23"/>
  <c r="T31" i="23"/>
  <c r="T38" i="23" s="1"/>
  <c r="T96" i="23" s="1"/>
  <c r="I31" i="23"/>
  <c r="H31" i="23"/>
  <c r="Y30" i="23"/>
  <c r="W30" i="23"/>
  <c r="V30" i="23"/>
  <c r="X30" i="23" s="1"/>
  <c r="I30" i="23"/>
  <c r="H30" i="23"/>
  <c r="Y29" i="23"/>
  <c r="W29" i="23"/>
  <c r="X29" i="23" s="1"/>
  <c r="V29" i="23"/>
  <c r="M29" i="23"/>
  <c r="L29" i="23"/>
  <c r="I29" i="23"/>
  <c r="H29" i="23"/>
  <c r="Y28" i="23"/>
  <c r="W28" i="23"/>
  <c r="X28" i="23" s="1"/>
  <c r="V28" i="23"/>
  <c r="M28" i="23"/>
  <c r="L28" i="23"/>
  <c r="X27" i="23"/>
  <c r="W27" i="23"/>
  <c r="Y27" i="23" s="1"/>
  <c r="V27" i="23"/>
  <c r="I27" i="23"/>
  <c r="H27" i="23"/>
  <c r="W26" i="23"/>
  <c r="V26" i="23"/>
  <c r="X26" i="23" s="1"/>
  <c r="Q26" i="23"/>
  <c r="P26" i="23"/>
  <c r="I26" i="23"/>
  <c r="H26" i="23"/>
  <c r="W25" i="23"/>
  <c r="Y25" i="23" s="1"/>
  <c r="V25" i="23"/>
  <c r="X25" i="23" s="1"/>
  <c r="I25" i="23"/>
  <c r="H25" i="23"/>
  <c r="Y24" i="23"/>
  <c r="W24" i="23"/>
  <c r="V24" i="23"/>
  <c r="X24" i="23" s="1"/>
  <c r="Q24" i="23"/>
  <c r="P24" i="23"/>
  <c r="I24" i="23"/>
  <c r="H24" i="23"/>
  <c r="Y23" i="23"/>
  <c r="W23" i="23"/>
  <c r="V23" i="23"/>
  <c r="X23" i="23" s="1"/>
  <c r="Q23" i="23"/>
  <c r="P23" i="23"/>
  <c r="I23" i="23"/>
  <c r="H23" i="23"/>
  <c r="Y22" i="23"/>
  <c r="W22" i="23"/>
  <c r="V22" i="23"/>
  <c r="X22" i="23" s="1"/>
  <c r="I22" i="23"/>
  <c r="H22" i="23"/>
  <c r="Y21" i="23"/>
  <c r="W21" i="23"/>
  <c r="X21" i="23" s="1"/>
  <c r="V21" i="23"/>
  <c r="I21" i="23"/>
  <c r="H21" i="23"/>
  <c r="X20" i="23"/>
  <c r="W20" i="23"/>
  <c r="Y20" i="23" s="1"/>
  <c r="V20" i="23"/>
  <c r="I20" i="23"/>
  <c r="H20" i="23"/>
  <c r="W19" i="23"/>
  <c r="Y19" i="23" s="1"/>
  <c r="V19" i="23"/>
  <c r="X19" i="23" s="1"/>
  <c r="Q19" i="23"/>
  <c r="P19" i="23"/>
  <c r="Y18" i="23"/>
  <c r="W18" i="23"/>
  <c r="V18" i="23"/>
  <c r="X18" i="23" s="1"/>
  <c r="Q18" i="23"/>
  <c r="P18" i="23"/>
  <c r="I18" i="23"/>
  <c r="H18" i="23"/>
  <c r="Y17" i="23"/>
  <c r="W17" i="23"/>
  <c r="V17" i="23"/>
  <c r="X17" i="23" s="1"/>
  <c r="I17" i="23"/>
  <c r="H17" i="23"/>
  <c r="Y16" i="23"/>
  <c r="W16" i="23"/>
  <c r="X16" i="23" s="1"/>
  <c r="V16" i="23"/>
  <c r="I16" i="23"/>
  <c r="H16" i="23"/>
  <c r="X15" i="23"/>
  <c r="W15" i="23"/>
  <c r="Y15" i="23" s="1"/>
  <c r="V15" i="23"/>
  <c r="I15" i="23"/>
  <c r="H15" i="23"/>
  <c r="W14" i="23"/>
  <c r="V14" i="23"/>
  <c r="X14" i="23" s="1"/>
  <c r="M14" i="23"/>
  <c r="L14" i="23"/>
  <c r="I14" i="23"/>
  <c r="H14" i="23"/>
  <c r="W13" i="23"/>
  <c r="Y13" i="23" s="1"/>
  <c r="V13" i="23"/>
  <c r="X13" i="23" s="1"/>
  <c r="Q13" i="23"/>
  <c r="P13" i="23"/>
  <c r="I13" i="23"/>
  <c r="H13" i="23"/>
  <c r="W12" i="23"/>
  <c r="V12" i="23"/>
  <c r="X12" i="23" s="1"/>
  <c r="I12" i="23"/>
  <c r="H12" i="23"/>
  <c r="Y11" i="23"/>
  <c r="W11" i="23"/>
  <c r="V11" i="23"/>
  <c r="X11" i="23" s="1"/>
  <c r="Q11" i="23"/>
  <c r="P11" i="23"/>
  <c r="Y10" i="23"/>
  <c r="W10" i="23"/>
  <c r="X10" i="23" s="1"/>
  <c r="V10" i="23"/>
  <c r="M10" i="23"/>
  <c r="L10" i="23"/>
  <c r="I10" i="23"/>
  <c r="H10" i="23"/>
  <c r="Y9" i="23"/>
  <c r="W9" i="23"/>
  <c r="X9" i="23" s="1"/>
  <c r="V9" i="23"/>
  <c r="Q9" i="23"/>
  <c r="P9" i="23"/>
  <c r="M9" i="23"/>
  <c r="L9" i="23"/>
  <c r="I9" i="23"/>
  <c r="H9" i="23"/>
  <c r="Y8" i="23"/>
  <c r="W8" i="23"/>
  <c r="W38" i="23" s="1"/>
  <c r="W96" i="23" s="1"/>
  <c r="V8" i="23"/>
  <c r="X8" i="23" s="1"/>
  <c r="I8" i="23"/>
  <c r="H8" i="23"/>
  <c r="K147" i="22"/>
  <c r="U146" i="22"/>
  <c r="S146" i="22"/>
  <c r="T146" i="22" s="1"/>
  <c r="R146" i="22"/>
  <c r="M146" i="22"/>
  <c r="K146" i="22"/>
  <c r="L146" i="22" s="1"/>
  <c r="J146" i="22"/>
  <c r="U145" i="22"/>
  <c r="S145" i="22"/>
  <c r="T145" i="22" s="1"/>
  <c r="R145" i="22"/>
  <c r="M145" i="22"/>
  <c r="K145" i="22"/>
  <c r="L145" i="22" s="1"/>
  <c r="J145" i="22"/>
  <c r="U144" i="22"/>
  <c r="S144" i="22"/>
  <c r="T144" i="22" s="1"/>
  <c r="R144" i="22"/>
  <c r="M144" i="22"/>
  <c r="K144" i="22"/>
  <c r="L144" i="22" s="1"/>
  <c r="J144" i="22"/>
  <c r="U143" i="22"/>
  <c r="S143" i="22"/>
  <c r="T143" i="22" s="1"/>
  <c r="R143" i="22"/>
  <c r="M143" i="22"/>
  <c r="K143" i="22"/>
  <c r="L143" i="22" s="1"/>
  <c r="J143" i="22"/>
  <c r="M125" i="22"/>
  <c r="K125" i="22"/>
  <c r="S147" i="22" s="1"/>
  <c r="U147" i="22" s="1"/>
  <c r="J125" i="22"/>
  <c r="R147" i="22" s="1"/>
  <c r="T147" i="22" s="1"/>
  <c r="G125" i="22"/>
  <c r="F125" i="22"/>
  <c r="J147" i="22" s="1"/>
  <c r="L147" i="22" s="1"/>
  <c r="M124" i="22"/>
  <c r="L124" i="22"/>
  <c r="I124" i="22"/>
  <c r="H124" i="22"/>
  <c r="M123" i="22"/>
  <c r="L123" i="22"/>
  <c r="I123" i="22"/>
  <c r="H123" i="22"/>
  <c r="M122" i="22"/>
  <c r="L122" i="22"/>
  <c r="I122" i="22"/>
  <c r="H122" i="22"/>
  <c r="M121" i="22"/>
  <c r="L121" i="22"/>
  <c r="L125" i="22" s="1"/>
  <c r="I121" i="22"/>
  <c r="H121" i="22"/>
  <c r="H125" i="22" s="1"/>
  <c r="N99" i="22"/>
  <c r="N146" i="22" s="1"/>
  <c r="P146" i="22" s="1"/>
  <c r="K99" i="22"/>
  <c r="F99" i="22"/>
  <c r="N98" i="22"/>
  <c r="N145" i="22" s="1"/>
  <c r="K98" i="22"/>
  <c r="F98" i="22"/>
  <c r="G97" i="22"/>
  <c r="Q85" i="22"/>
  <c r="Q99" i="22" s="1"/>
  <c r="O85" i="22"/>
  <c r="O99" i="22" s="1"/>
  <c r="O146" i="22" s="1"/>
  <c r="N85" i="22"/>
  <c r="K85" i="22"/>
  <c r="M85" i="22" s="1"/>
  <c r="M99" i="22" s="1"/>
  <c r="J85" i="22"/>
  <c r="I85" i="22"/>
  <c r="I99" i="22" s="1"/>
  <c r="G85" i="22"/>
  <c r="G99" i="22" s="1"/>
  <c r="G146" i="22" s="1"/>
  <c r="F85" i="22"/>
  <c r="W84" i="22"/>
  <c r="Y84" i="22" s="1"/>
  <c r="V84" i="22"/>
  <c r="X84" i="22" s="1"/>
  <c r="Q84" i="22"/>
  <c r="P84" i="22"/>
  <c r="I84" i="22"/>
  <c r="H84" i="22"/>
  <c r="W83" i="22"/>
  <c r="V83" i="22"/>
  <c r="X83" i="22" s="1"/>
  <c r="Q83" i="22"/>
  <c r="P83" i="22"/>
  <c r="I83" i="22"/>
  <c r="H83" i="22"/>
  <c r="W82" i="22"/>
  <c r="V82" i="22"/>
  <c r="X82" i="22" s="1"/>
  <c r="I82" i="22"/>
  <c r="H82" i="22"/>
  <c r="Y81" i="22"/>
  <c r="W81" i="22"/>
  <c r="V81" i="22"/>
  <c r="X81" i="22" s="1"/>
  <c r="I81" i="22"/>
  <c r="H81" i="22"/>
  <c r="Y80" i="22"/>
  <c r="W80" i="22"/>
  <c r="V80" i="22"/>
  <c r="X80" i="22" s="1"/>
  <c r="I80" i="22"/>
  <c r="H80" i="22"/>
  <c r="W79" i="22"/>
  <c r="Y79" i="22" s="1"/>
  <c r="V79" i="22"/>
  <c r="I79" i="22"/>
  <c r="H79" i="22"/>
  <c r="W78" i="22"/>
  <c r="Y78" i="22" s="1"/>
  <c r="V78" i="22"/>
  <c r="X78" i="22" s="1"/>
  <c r="Q78" i="22"/>
  <c r="P78" i="22"/>
  <c r="M78" i="22"/>
  <c r="L78" i="22"/>
  <c r="I78" i="22"/>
  <c r="H78" i="22"/>
  <c r="X77" i="22"/>
  <c r="W77" i="22"/>
  <c r="Y77" i="22" s="1"/>
  <c r="V77" i="22"/>
  <c r="Q77" i="22"/>
  <c r="P77" i="22"/>
  <c r="I77" i="22"/>
  <c r="H77" i="22"/>
  <c r="W76" i="22"/>
  <c r="V76" i="22"/>
  <c r="Q76" i="22"/>
  <c r="P76" i="22"/>
  <c r="I76" i="22"/>
  <c r="H76" i="22"/>
  <c r="X75" i="22"/>
  <c r="W75" i="22"/>
  <c r="Y75" i="22" s="1"/>
  <c r="V75" i="22"/>
  <c r="Q75" i="22"/>
  <c r="P75" i="22"/>
  <c r="M75" i="22"/>
  <c r="L75" i="22"/>
  <c r="I75" i="22"/>
  <c r="H75" i="22"/>
  <c r="W74" i="22"/>
  <c r="Y74" i="22" s="1"/>
  <c r="V74" i="22"/>
  <c r="I74" i="22"/>
  <c r="H74" i="22"/>
  <c r="X73" i="22"/>
  <c r="W73" i="22"/>
  <c r="Y73" i="22" s="1"/>
  <c r="V73" i="22"/>
  <c r="M73" i="22"/>
  <c r="L73" i="22"/>
  <c r="I73" i="22"/>
  <c r="H73" i="22"/>
  <c r="W72" i="22"/>
  <c r="Y72" i="22" s="1"/>
  <c r="V72" i="22"/>
  <c r="I72" i="22"/>
  <c r="H72" i="22"/>
  <c r="W71" i="22"/>
  <c r="Y71" i="22" s="1"/>
  <c r="V71" i="22"/>
  <c r="X71" i="22" s="1"/>
  <c r="Q71" i="22"/>
  <c r="P71" i="22"/>
  <c r="P85" i="22" s="1"/>
  <c r="P99" i="22" s="1"/>
  <c r="I71" i="22"/>
  <c r="H71" i="22"/>
  <c r="O70" i="22"/>
  <c r="N70" i="22"/>
  <c r="K70" i="22"/>
  <c r="J70" i="22"/>
  <c r="I70" i="22"/>
  <c r="I98" i="22" s="1"/>
  <c r="G70" i="22"/>
  <c r="G98" i="22" s="1"/>
  <c r="G145" i="22" s="1"/>
  <c r="F70" i="22"/>
  <c r="W69" i="22"/>
  <c r="V69" i="22"/>
  <c r="X69" i="22" s="1"/>
  <c r="Q69" i="22"/>
  <c r="P69" i="22"/>
  <c r="I69" i="22"/>
  <c r="H69" i="22"/>
  <c r="X68" i="22"/>
  <c r="W68" i="22"/>
  <c r="Y68" i="22" s="1"/>
  <c r="V68" i="22"/>
  <c r="Q68" i="22"/>
  <c r="P68" i="22"/>
  <c r="I68" i="22"/>
  <c r="H68" i="22"/>
  <c r="X67" i="22"/>
  <c r="W67" i="22"/>
  <c r="V67" i="22"/>
  <c r="Q67" i="22"/>
  <c r="P67" i="22"/>
  <c r="I67" i="22"/>
  <c r="H67" i="22"/>
  <c r="X66" i="22"/>
  <c r="W66" i="22"/>
  <c r="Y66" i="22" s="1"/>
  <c r="V66" i="22"/>
  <c r="Q66" i="22"/>
  <c r="P66" i="22"/>
  <c r="I66" i="22"/>
  <c r="H66" i="22"/>
  <c r="W65" i="22"/>
  <c r="V65" i="22"/>
  <c r="X65" i="22" s="1"/>
  <c r="I65" i="22"/>
  <c r="H65" i="22"/>
  <c r="W64" i="22"/>
  <c r="V64" i="22"/>
  <c r="X64" i="22" s="1"/>
  <c r="I64" i="22"/>
  <c r="H64" i="22"/>
  <c r="Y63" i="22"/>
  <c r="W63" i="22"/>
  <c r="V63" i="22"/>
  <c r="X63" i="22" s="1"/>
  <c r="Q63" i="22"/>
  <c r="P63" i="22"/>
  <c r="I63" i="22"/>
  <c r="H63" i="22"/>
  <c r="W62" i="22"/>
  <c r="Y62" i="22" s="1"/>
  <c r="V62" i="22"/>
  <c r="M62" i="22"/>
  <c r="L62" i="22"/>
  <c r="I62" i="22"/>
  <c r="H62" i="22"/>
  <c r="W61" i="22"/>
  <c r="Y61" i="22" s="1"/>
  <c r="V61" i="22"/>
  <c r="X61" i="22" s="1"/>
  <c r="I61" i="22"/>
  <c r="H61" i="22"/>
  <c r="W60" i="22"/>
  <c r="V60" i="22"/>
  <c r="I60" i="22"/>
  <c r="H60" i="22"/>
  <c r="X59" i="22"/>
  <c r="W59" i="22"/>
  <c r="V59" i="22"/>
  <c r="Q59" i="22"/>
  <c r="P59" i="22"/>
  <c r="I59" i="22"/>
  <c r="H59" i="22"/>
  <c r="W58" i="22"/>
  <c r="V58" i="22"/>
  <c r="I58" i="22"/>
  <c r="H58" i="22"/>
  <c r="Y57" i="22"/>
  <c r="W57" i="22"/>
  <c r="V57" i="22"/>
  <c r="X57" i="22" s="1"/>
  <c r="Q57" i="22"/>
  <c r="P57" i="22"/>
  <c r="I57" i="22"/>
  <c r="H57" i="22"/>
  <c r="W56" i="22"/>
  <c r="V56" i="22"/>
  <c r="X56" i="22" s="1"/>
  <c r="M56" i="22"/>
  <c r="L56" i="22"/>
  <c r="I56" i="22"/>
  <c r="H56" i="22"/>
  <c r="W55" i="22"/>
  <c r="V55" i="22"/>
  <c r="Q55" i="22"/>
  <c r="M55" i="22"/>
  <c r="L55" i="22"/>
  <c r="I55" i="22"/>
  <c r="H55" i="22"/>
  <c r="U54" i="22"/>
  <c r="U97" i="22" s="1"/>
  <c r="T54" i="22"/>
  <c r="T97" i="22" s="1"/>
  <c r="S54" i="22"/>
  <c r="S97" i="22" s="1"/>
  <c r="R54" i="22"/>
  <c r="R97" i="22" s="1"/>
  <c r="O54" i="22"/>
  <c r="Q54" i="22" s="1"/>
  <c r="Q97" i="22" s="1"/>
  <c r="N54" i="22"/>
  <c r="K54" i="22"/>
  <c r="K97" i="22" s="1"/>
  <c r="J54" i="22"/>
  <c r="J97" i="22" s="1"/>
  <c r="G54" i="22"/>
  <c r="F54" i="22"/>
  <c r="F97" i="22" s="1"/>
  <c r="F144" i="22" s="1"/>
  <c r="Y53" i="22"/>
  <c r="X53" i="22"/>
  <c r="W53" i="22"/>
  <c r="V53" i="22"/>
  <c r="I53" i="22"/>
  <c r="H53" i="22"/>
  <c r="W52" i="22"/>
  <c r="Y52" i="22" s="1"/>
  <c r="V52" i="22"/>
  <c r="X52" i="22" s="1"/>
  <c r="Q52" i="22"/>
  <c r="P52" i="22"/>
  <c r="M52" i="22"/>
  <c r="L52" i="22"/>
  <c r="I52" i="22"/>
  <c r="H52" i="22"/>
  <c r="Y51" i="22"/>
  <c r="X51" i="22"/>
  <c r="W51" i="22"/>
  <c r="V51" i="22"/>
  <c r="Q51" i="22"/>
  <c r="P51" i="22"/>
  <c r="M51" i="22"/>
  <c r="L51" i="22"/>
  <c r="I51" i="22"/>
  <c r="H51" i="22"/>
  <c r="X50" i="22"/>
  <c r="W50" i="22"/>
  <c r="Y50" i="22" s="1"/>
  <c r="V50" i="22"/>
  <c r="Q50" i="22"/>
  <c r="P50" i="22"/>
  <c r="I50" i="22"/>
  <c r="H50" i="22"/>
  <c r="X49" i="22"/>
  <c r="W49" i="22"/>
  <c r="Y49" i="22" s="1"/>
  <c r="V49" i="22"/>
  <c r="M49" i="22"/>
  <c r="L49" i="22"/>
  <c r="I49" i="22"/>
  <c r="H49" i="22"/>
  <c r="X48" i="22"/>
  <c r="W48" i="22"/>
  <c r="Y48" i="22" s="1"/>
  <c r="V48" i="22"/>
  <c r="I48" i="22"/>
  <c r="H48" i="22"/>
  <c r="W47" i="22"/>
  <c r="V47" i="22"/>
  <c r="Y47" i="22" s="1"/>
  <c r="I47" i="22"/>
  <c r="H47" i="22"/>
  <c r="X46" i="22"/>
  <c r="W46" i="22"/>
  <c r="Y46" i="22" s="1"/>
  <c r="V46" i="22"/>
  <c r="U46" i="22"/>
  <c r="T46" i="22"/>
  <c r="Q46" i="22"/>
  <c r="P46" i="22"/>
  <c r="I46" i="22"/>
  <c r="H46" i="22"/>
  <c r="W45" i="22"/>
  <c r="V45" i="22"/>
  <c r="Y45" i="22" s="1"/>
  <c r="M45" i="22"/>
  <c r="L45" i="22"/>
  <c r="L54" i="22" s="1"/>
  <c r="L97" i="22" s="1"/>
  <c r="I45" i="22"/>
  <c r="H45" i="22"/>
  <c r="W44" i="22"/>
  <c r="V44" i="22"/>
  <c r="Y44" i="22" s="1"/>
  <c r="I44" i="22"/>
  <c r="H44" i="22"/>
  <c r="X43" i="22"/>
  <c r="W43" i="22"/>
  <c r="Y43" i="22" s="1"/>
  <c r="V43" i="22"/>
  <c r="I43" i="22"/>
  <c r="H43" i="22"/>
  <c r="W42" i="22"/>
  <c r="V42" i="22"/>
  <c r="I42" i="22"/>
  <c r="H42" i="22"/>
  <c r="X41" i="22"/>
  <c r="W41" i="22"/>
  <c r="Y41" i="22" s="1"/>
  <c r="V41" i="22"/>
  <c r="I41" i="22"/>
  <c r="H41" i="22"/>
  <c r="W40" i="22"/>
  <c r="V40" i="22"/>
  <c r="Y40" i="22" s="1"/>
  <c r="Q40" i="22"/>
  <c r="P40" i="22"/>
  <c r="I40" i="22"/>
  <c r="H40" i="22"/>
  <c r="W39" i="22"/>
  <c r="W54" i="22" s="1"/>
  <c r="V39" i="22"/>
  <c r="Y39" i="22" s="1"/>
  <c r="Q39" i="22"/>
  <c r="P39" i="22"/>
  <c r="I39" i="22"/>
  <c r="H39" i="22"/>
  <c r="H54" i="22" s="1"/>
  <c r="H97" i="22" s="1"/>
  <c r="S38" i="22"/>
  <c r="S86" i="22" s="1"/>
  <c r="R38" i="22"/>
  <c r="O38" i="22"/>
  <c r="O96" i="22" s="1"/>
  <c r="N38" i="22"/>
  <c r="N86" i="22" s="1"/>
  <c r="N100" i="22" s="1"/>
  <c r="K38" i="22"/>
  <c r="K86" i="22" s="1"/>
  <c r="J38" i="22"/>
  <c r="G38" i="22"/>
  <c r="G96" i="22" s="1"/>
  <c r="F38" i="22"/>
  <c r="F86" i="22" s="1"/>
  <c r="F100" i="22" s="1"/>
  <c r="W37" i="22"/>
  <c r="V37" i="22"/>
  <c r="I37" i="22"/>
  <c r="H37" i="22"/>
  <c r="Y36" i="22"/>
  <c r="X36" i="22"/>
  <c r="W36" i="22"/>
  <c r="V36" i="22"/>
  <c r="Q36" i="22"/>
  <c r="P36" i="22"/>
  <c r="I36" i="22"/>
  <c r="H36" i="22"/>
  <c r="Y35" i="22"/>
  <c r="X35" i="22"/>
  <c r="W35" i="22"/>
  <c r="V35" i="22"/>
  <c r="I35" i="22"/>
  <c r="H35" i="22"/>
  <c r="W34" i="22"/>
  <c r="V34" i="22"/>
  <c r="Y34" i="22" s="1"/>
  <c r="Q34" i="22"/>
  <c r="P34" i="22"/>
  <c r="I34" i="22"/>
  <c r="H34" i="22"/>
  <c r="W33" i="22"/>
  <c r="V33" i="22"/>
  <c r="Y33" i="22" s="1"/>
  <c r="M33" i="22"/>
  <c r="L33" i="22"/>
  <c r="I33" i="22"/>
  <c r="H33" i="22"/>
  <c r="W32" i="22"/>
  <c r="V32" i="22"/>
  <c r="Y32" i="22" s="1"/>
  <c r="M32" i="22"/>
  <c r="L32" i="22"/>
  <c r="I32" i="22"/>
  <c r="H32" i="22"/>
  <c r="W31" i="22"/>
  <c r="V31" i="22"/>
  <c r="Y31" i="22" s="1"/>
  <c r="U31" i="22"/>
  <c r="T31" i="22"/>
  <c r="T38" i="22" s="1"/>
  <c r="I31" i="22"/>
  <c r="H31" i="22"/>
  <c r="W30" i="22"/>
  <c r="V30" i="22"/>
  <c r="Y30" i="22" s="1"/>
  <c r="I30" i="22"/>
  <c r="H30" i="22"/>
  <c r="X29" i="22"/>
  <c r="W29" i="22"/>
  <c r="Y29" i="22" s="1"/>
  <c r="V29" i="22"/>
  <c r="M29" i="22"/>
  <c r="L29" i="22"/>
  <c r="I29" i="22"/>
  <c r="H29" i="22"/>
  <c r="X28" i="22"/>
  <c r="W28" i="22"/>
  <c r="Y28" i="22" s="1"/>
  <c r="V28" i="22"/>
  <c r="M28" i="22"/>
  <c r="L28" i="22"/>
  <c r="W27" i="22"/>
  <c r="V27" i="22"/>
  <c r="I27" i="22"/>
  <c r="H27" i="22"/>
  <c r="Y26" i="22"/>
  <c r="X26" i="22"/>
  <c r="W26" i="22"/>
  <c r="V26" i="22"/>
  <c r="Q26" i="22"/>
  <c r="P26" i="22"/>
  <c r="I26" i="22"/>
  <c r="H26" i="22"/>
  <c r="Y25" i="22"/>
  <c r="X25" i="22"/>
  <c r="W25" i="22"/>
  <c r="V25" i="22"/>
  <c r="I25" i="22"/>
  <c r="H25" i="22"/>
  <c r="W24" i="22"/>
  <c r="V24" i="22"/>
  <c r="Y24" i="22" s="1"/>
  <c r="Q24" i="22"/>
  <c r="P24" i="22"/>
  <c r="I24" i="22"/>
  <c r="H24" i="22"/>
  <c r="W23" i="22"/>
  <c r="V23" i="22"/>
  <c r="Y23" i="22" s="1"/>
  <c r="Q23" i="22"/>
  <c r="P23" i="22"/>
  <c r="I23" i="22"/>
  <c r="H23" i="22"/>
  <c r="W22" i="22"/>
  <c r="V22" i="22"/>
  <c r="Y22" i="22" s="1"/>
  <c r="I22" i="22"/>
  <c r="H22" i="22"/>
  <c r="X21" i="22"/>
  <c r="W21" i="22"/>
  <c r="Y21" i="22" s="1"/>
  <c r="V21" i="22"/>
  <c r="I21" i="22"/>
  <c r="H21" i="22"/>
  <c r="W20" i="22"/>
  <c r="V20" i="22"/>
  <c r="I20" i="22"/>
  <c r="H20" i="22"/>
  <c r="Y19" i="22"/>
  <c r="X19" i="22"/>
  <c r="W19" i="22"/>
  <c r="V19" i="22"/>
  <c r="Q19" i="22"/>
  <c r="P19" i="22"/>
  <c r="W18" i="22"/>
  <c r="V18" i="22"/>
  <c r="Y18" i="22" s="1"/>
  <c r="Q18" i="22"/>
  <c r="P18" i="22"/>
  <c r="I18" i="22"/>
  <c r="H18" i="22"/>
  <c r="W17" i="22"/>
  <c r="V17" i="22"/>
  <c r="Y17" i="22" s="1"/>
  <c r="I17" i="22"/>
  <c r="H17" i="22"/>
  <c r="X16" i="22"/>
  <c r="W16" i="22"/>
  <c r="Y16" i="22" s="1"/>
  <c r="V16" i="22"/>
  <c r="I16" i="22"/>
  <c r="H16" i="22"/>
  <c r="W15" i="22"/>
  <c r="V15" i="22"/>
  <c r="I15" i="22"/>
  <c r="H15" i="22"/>
  <c r="Y14" i="22"/>
  <c r="X14" i="22"/>
  <c r="W14" i="22"/>
  <c r="V14" i="22"/>
  <c r="M14" i="22"/>
  <c r="L14" i="22"/>
  <c r="I14" i="22"/>
  <c r="H14" i="22"/>
  <c r="Y13" i="22"/>
  <c r="X13" i="22"/>
  <c r="W13" i="22"/>
  <c r="V13" i="22"/>
  <c r="Q13" i="22"/>
  <c r="P13" i="22"/>
  <c r="I13" i="22"/>
  <c r="H13" i="22"/>
  <c r="Y12" i="22"/>
  <c r="X12" i="22"/>
  <c r="W12" i="22"/>
  <c r="V12" i="22"/>
  <c r="I12" i="22"/>
  <c r="H12" i="22"/>
  <c r="W11" i="22"/>
  <c r="V11" i="22"/>
  <c r="Y11" i="22" s="1"/>
  <c r="Q11" i="22"/>
  <c r="P11" i="22"/>
  <c r="X10" i="22"/>
  <c r="W10" i="22"/>
  <c r="Y10" i="22" s="1"/>
  <c r="V10" i="22"/>
  <c r="M10" i="22"/>
  <c r="L10" i="22"/>
  <c r="I10" i="22"/>
  <c r="H10" i="22"/>
  <c r="X9" i="22"/>
  <c r="W9" i="22"/>
  <c r="Y9" i="22" s="1"/>
  <c r="V9" i="22"/>
  <c r="Q9" i="22"/>
  <c r="P9" i="22"/>
  <c r="P38" i="22" s="1"/>
  <c r="M9" i="22"/>
  <c r="L9" i="22"/>
  <c r="I9" i="22"/>
  <c r="H9" i="22"/>
  <c r="W8" i="22"/>
  <c r="W38" i="22" s="1"/>
  <c r="V8" i="22"/>
  <c r="Y8" i="22" s="1"/>
  <c r="I8" i="22"/>
  <c r="H8" i="22"/>
  <c r="T147" i="21"/>
  <c r="K147" i="21"/>
  <c r="M147" i="21" s="1"/>
  <c r="T146" i="21"/>
  <c r="S146" i="21"/>
  <c r="U146" i="21" s="1"/>
  <c r="R146" i="21"/>
  <c r="L146" i="21"/>
  <c r="K146" i="21"/>
  <c r="M146" i="21" s="1"/>
  <c r="J146" i="21"/>
  <c r="T145" i="21"/>
  <c r="S145" i="21"/>
  <c r="U145" i="21" s="1"/>
  <c r="R145" i="21"/>
  <c r="L145" i="21"/>
  <c r="K145" i="21"/>
  <c r="M145" i="21" s="1"/>
  <c r="J145" i="21"/>
  <c r="T144" i="21"/>
  <c r="S144" i="21"/>
  <c r="U144" i="21" s="1"/>
  <c r="R144" i="21"/>
  <c r="L144" i="21"/>
  <c r="K144" i="21"/>
  <c r="M144" i="21" s="1"/>
  <c r="J144" i="21"/>
  <c r="T143" i="21"/>
  <c r="S143" i="21"/>
  <c r="U143" i="21" s="1"/>
  <c r="R143" i="21"/>
  <c r="L143" i="21"/>
  <c r="K143" i="21"/>
  <c r="M143" i="21" s="1"/>
  <c r="J143" i="21"/>
  <c r="K125" i="21"/>
  <c r="S147" i="21" s="1"/>
  <c r="U147" i="21" s="1"/>
  <c r="J125" i="21"/>
  <c r="R147" i="21" s="1"/>
  <c r="I125" i="21"/>
  <c r="H125" i="21"/>
  <c r="G125" i="21"/>
  <c r="F125" i="21"/>
  <c r="J147" i="21" s="1"/>
  <c r="L147" i="21" s="1"/>
  <c r="M124" i="21"/>
  <c r="L124" i="21"/>
  <c r="I124" i="21"/>
  <c r="H124" i="21"/>
  <c r="M123" i="21"/>
  <c r="L123" i="21"/>
  <c r="I123" i="21"/>
  <c r="H123" i="21"/>
  <c r="M122" i="21"/>
  <c r="L122" i="21"/>
  <c r="L125" i="21" s="1"/>
  <c r="I122" i="21"/>
  <c r="H122" i="21"/>
  <c r="M121" i="21"/>
  <c r="L121" i="21"/>
  <c r="I121" i="21"/>
  <c r="H121" i="21"/>
  <c r="N99" i="21"/>
  <c r="N146" i="21" s="1"/>
  <c r="P146" i="21" s="1"/>
  <c r="K99" i="21"/>
  <c r="F99" i="21"/>
  <c r="F146" i="21" s="1"/>
  <c r="N98" i="21"/>
  <c r="N145" i="21" s="1"/>
  <c r="L98" i="21"/>
  <c r="F98" i="21"/>
  <c r="P85" i="21"/>
  <c r="P99" i="21" s="1"/>
  <c r="O85" i="21"/>
  <c r="O99" i="21" s="1"/>
  <c r="O146" i="21" s="1"/>
  <c r="N85" i="21"/>
  <c r="M85" i="21"/>
  <c r="M99" i="21" s="1"/>
  <c r="L85" i="21"/>
  <c r="L99" i="21" s="1"/>
  <c r="K85" i="21"/>
  <c r="J85" i="21"/>
  <c r="J99" i="21" s="1"/>
  <c r="G85" i="21"/>
  <c r="G99" i="21" s="1"/>
  <c r="G146" i="21" s="1"/>
  <c r="I146" i="21" s="1"/>
  <c r="F85" i="21"/>
  <c r="Y84" i="21"/>
  <c r="X84" i="21"/>
  <c r="W84" i="21"/>
  <c r="V84" i="21"/>
  <c r="Q84" i="21"/>
  <c r="P84" i="21"/>
  <c r="I84" i="21"/>
  <c r="H84" i="21"/>
  <c r="Y83" i="21"/>
  <c r="X83" i="21"/>
  <c r="W83" i="21"/>
  <c r="V83" i="21"/>
  <c r="Q83" i="21"/>
  <c r="P83" i="21"/>
  <c r="I83" i="21"/>
  <c r="H83" i="21"/>
  <c r="Y82" i="21"/>
  <c r="X82" i="21"/>
  <c r="W82" i="21"/>
  <c r="V82" i="21"/>
  <c r="I82" i="21"/>
  <c r="H82" i="21"/>
  <c r="W81" i="21"/>
  <c r="V81" i="21"/>
  <c r="X81" i="21" s="1"/>
  <c r="I81" i="21"/>
  <c r="H81" i="21"/>
  <c r="X80" i="21"/>
  <c r="W80" i="21"/>
  <c r="Y80" i="21" s="1"/>
  <c r="V80" i="21"/>
  <c r="I80" i="21"/>
  <c r="H80" i="21"/>
  <c r="W79" i="21"/>
  <c r="V79" i="21"/>
  <c r="I79" i="21"/>
  <c r="H79" i="21"/>
  <c r="Y78" i="21"/>
  <c r="X78" i="21"/>
  <c r="W78" i="21"/>
  <c r="V78" i="21"/>
  <c r="Q78" i="21"/>
  <c r="P78" i="21"/>
  <c r="M78" i="21"/>
  <c r="L78" i="21"/>
  <c r="I78" i="21"/>
  <c r="H78" i="21"/>
  <c r="W77" i="21"/>
  <c r="V77" i="21"/>
  <c r="Q77" i="21"/>
  <c r="P77" i="21"/>
  <c r="I77" i="21"/>
  <c r="H77" i="21"/>
  <c r="W76" i="21"/>
  <c r="V76" i="21"/>
  <c r="Q76" i="21"/>
  <c r="P76" i="21"/>
  <c r="I76" i="21"/>
  <c r="H76" i="21"/>
  <c r="W75" i="21"/>
  <c r="V75" i="21"/>
  <c r="Q75" i="21"/>
  <c r="P75" i="21"/>
  <c r="M75" i="21"/>
  <c r="L75" i="21"/>
  <c r="I75" i="21"/>
  <c r="H75" i="21"/>
  <c r="X74" i="21"/>
  <c r="W74" i="21"/>
  <c r="Y74" i="21" s="1"/>
  <c r="V74" i="21"/>
  <c r="I74" i="21"/>
  <c r="H74" i="21"/>
  <c r="W73" i="21"/>
  <c r="V73" i="21"/>
  <c r="M73" i="21"/>
  <c r="L73" i="21"/>
  <c r="I73" i="21"/>
  <c r="H73" i="21"/>
  <c r="H85" i="21" s="1"/>
  <c r="H99" i="21" s="1"/>
  <c r="W72" i="21"/>
  <c r="V72" i="21"/>
  <c r="I72" i="21"/>
  <c r="H72" i="21"/>
  <c r="Y71" i="21"/>
  <c r="X71" i="21"/>
  <c r="W71" i="21"/>
  <c r="W85" i="21" s="1"/>
  <c r="V71" i="21"/>
  <c r="V85" i="21" s="1"/>
  <c r="V99" i="21" s="1"/>
  <c r="Q71" i="21"/>
  <c r="P71" i="21"/>
  <c r="I71" i="21"/>
  <c r="H71" i="21"/>
  <c r="O70" i="21"/>
  <c r="O98" i="21" s="1"/>
  <c r="O145" i="21" s="1"/>
  <c r="Q145" i="21" s="1"/>
  <c r="N70" i="21"/>
  <c r="M70" i="21"/>
  <c r="M98" i="21" s="1"/>
  <c r="L70" i="21"/>
  <c r="K70" i="21"/>
  <c r="K98" i="21" s="1"/>
  <c r="J70" i="21"/>
  <c r="J98" i="21" s="1"/>
  <c r="G70" i="21"/>
  <c r="G98" i="21" s="1"/>
  <c r="F70" i="21"/>
  <c r="Y69" i="21"/>
  <c r="X69" i="21"/>
  <c r="W69" i="21"/>
  <c r="V69" i="21"/>
  <c r="Q69" i="21"/>
  <c r="P69" i="21"/>
  <c r="I69" i="21"/>
  <c r="H69" i="21"/>
  <c r="Y68" i="21"/>
  <c r="X68" i="21"/>
  <c r="W68" i="21"/>
  <c r="V68" i="21"/>
  <c r="Q68" i="21"/>
  <c r="P68" i="21"/>
  <c r="I68" i="21"/>
  <c r="H68" i="21"/>
  <c r="Y67" i="21"/>
  <c r="X67" i="21"/>
  <c r="W67" i="21"/>
  <c r="V67" i="21"/>
  <c r="Q67" i="21"/>
  <c r="P67" i="21"/>
  <c r="I67" i="21"/>
  <c r="H67" i="21"/>
  <c r="Y66" i="21"/>
  <c r="X66" i="21"/>
  <c r="W66" i="21"/>
  <c r="V66" i="21"/>
  <c r="Q66" i="21"/>
  <c r="P66" i="21"/>
  <c r="I66" i="21"/>
  <c r="H66" i="21"/>
  <c r="Y65" i="21"/>
  <c r="X65" i="21"/>
  <c r="W65" i="21"/>
  <c r="V65" i="21"/>
  <c r="I65" i="21"/>
  <c r="H65" i="21"/>
  <c r="W64" i="21"/>
  <c r="V64" i="21"/>
  <c r="X64" i="21" s="1"/>
  <c r="I64" i="21"/>
  <c r="H64" i="21"/>
  <c r="X63" i="21"/>
  <c r="W63" i="21"/>
  <c r="Y63" i="21" s="1"/>
  <c r="V63" i="21"/>
  <c r="Q63" i="21"/>
  <c r="P63" i="21"/>
  <c r="I63" i="21"/>
  <c r="H63" i="21"/>
  <c r="X62" i="21"/>
  <c r="W62" i="21"/>
  <c r="Y62" i="21" s="1"/>
  <c r="V62" i="21"/>
  <c r="M62" i="21"/>
  <c r="L62" i="21"/>
  <c r="I62" i="21"/>
  <c r="H62" i="21"/>
  <c r="X61" i="21"/>
  <c r="W61" i="21"/>
  <c r="Y61" i="21" s="1"/>
  <c r="V61" i="21"/>
  <c r="I61" i="21"/>
  <c r="H61" i="21"/>
  <c r="W60" i="21"/>
  <c r="V60" i="21"/>
  <c r="I60" i="21"/>
  <c r="H60" i="21"/>
  <c r="Y59" i="21"/>
  <c r="X59" i="21"/>
  <c r="W59" i="21"/>
  <c r="V59" i="21"/>
  <c r="Q59" i="21"/>
  <c r="P59" i="21"/>
  <c r="P70" i="21" s="1"/>
  <c r="P98" i="21" s="1"/>
  <c r="I59" i="21"/>
  <c r="H59" i="21"/>
  <c r="Y58" i="21"/>
  <c r="X58" i="21"/>
  <c r="W58" i="21"/>
  <c r="V58" i="21"/>
  <c r="I58" i="21"/>
  <c r="H58" i="21"/>
  <c r="W57" i="21"/>
  <c r="V57" i="21"/>
  <c r="Q57" i="21"/>
  <c r="P57" i="21"/>
  <c r="I57" i="21"/>
  <c r="H57" i="21"/>
  <c r="W56" i="21"/>
  <c r="V56" i="21"/>
  <c r="X56" i="21" s="1"/>
  <c r="M56" i="21"/>
  <c r="L56" i="21"/>
  <c r="I56" i="21"/>
  <c r="H56" i="21"/>
  <c r="H70" i="21" s="1"/>
  <c r="H98" i="21" s="1"/>
  <c r="W55" i="21"/>
  <c r="V55" i="21"/>
  <c r="Q55" i="21"/>
  <c r="M55" i="21"/>
  <c r="L55" i="21"/>
  <c r="I55" i="21"/>
  <c r="H55" i="21"/>
  <c r="S54" i="21"/>
  <c r="R54" i="21"/>
  <c r="R97" i="21" s="1"/>
  <c r="O54" i="21"/>
  <c r="N54" i="21"/>
  <c r="N97" i="21" s="1"/>
  <c r="K54" i="21"/>
  <c r="J54" i="21"/>
  <c r="J97" i="21" s="1"/>
  <c r="G54" i="21"/>
  <c r="F54" i="21"/>
  <c r="F97" i="21" s="1"/>
  <c r="W53" i="21"/>
  <c r="Y53" i="21" s="1"/>
  <c r="V53" i="21"/>
  <c r="I53" i="21"/>
  <c r="H53" i="21"/>
  <c r="Y52" i="21"/>
  <c r="X52" i="21"/>
  <c r="W52" i="21"/>
  <c r="V52" i="21"/>
  <c r="Q52" i="21"/>
  <c r="P52" i="21"/>
  <c r="M52" i="21"/>
  <c r="L52" i="21"/>
  <c r="I52" i="21"/>
  <c r="H52" i="21"/>
  <c r="W51" i="21"/>
  <c r="Y51" i="21" s="1"/>
  <c r="V51" i="21"/>
  <c r="X51" i="21" s="1"/>
  <c r="Q51" i="21"/>
  <c r="P51" i="21"/>
  <c r="M51" i="21"/>
  <c r="L51" i="21"/>
  <c r="I51" i="21"/>
  <c r="H51" i="21"/>
  <c r="Y50" i="21"/>
  <c r="W50" i="21"/>
  <c r="V50" i="21"/>
  <c r="X50" i="21" s="1"/>
  <c r="Q50" i="21"/>
  <c r="P50" i="21"/>
  <c r="I50" i="21"/>
  <c r="H50" i="21"/>
  <c r="Y49" i="21"/>
  <c r="W49" i="21"/>
  <c r="V49" i="21"/>
  <c r="X49" i="21" s="1"/>
  <c r="M49" i="21"/>
  <c r="L49" i="21"/>
  <c r="I49" i="21"/>
  <c r="H49" i="21"/>
  <c r="Y48" i="21"/>
  <c r="W48" i="21"/>
  <c r="V48" i="21"/>
  <c r="X48" i="21" s="1"/>
  <c r="I48" i="21"/>
  <c r="H48" i="21"/>
  <c r="W47" i="21"/>
  <c r="Y47" i="21" s="1"/>
  <c r="V47" i="21"/>
  <c r="I47" i="21"/>
  <c r="H47" i="21"/>
  <c r="Y46" i="21"/>
  <c r="X46" i="21"/>
  <c r="W46" i="21"/>
  <c r="V46" i="21"/>
  <c r="U46" i="21"/>
  <c r="T46" i="21"/>
  <c r="Q46" i="21"/>
  <c r="P46" i="21"/>
  <c r="I46" i="21"/>
  <c r="H46" i="21"/>
  <c r="W45" i="21"/>
  <c r="Y45" i="21" s="1"/>
  <c r="V45" i="21"/>
  <c r="X45" i="21" s="1"/>
  <c r="M45" i="21"/>
  <c r="L45" i="21"/>
  <c r="L54" i="21" s="1"/>
  <c r="L97" i="21" s="1"/>
  <c r="I45" i="21"/>
  <c r="H45" i="21"/>
  <c r="W44" i="21"/>
  <c r="Y44" i="21" s="1"/>
  <c r="V44" i="21"/>
  <c r="I44" i="21"/>
  <c r="H44" i="21"/>
  <c r="Y43" i="21"/>
  <c r="X43" i="21"/>
  <c r="W43" i="21"/>
  <c r="V43" i="21"/>
  <c r="I43" i="21"/>
  <c r="H43" i="21"/>
  <c r="W42" i="21"/>
  <c r="V42" i="21"/>
  <c r="I42" i="21"/>
  <c r="H42" i="21"/>
  <c r="Y41" i="21"/>
  <c r="W41" i="21"/>
  <c r="V41" i="21"/>
  <c r="X41" i="21" s="1"/>
  <c r="I41" i="21"/>
  <c r="H41" i="21"/>
  <c r="W40" i="21"/>
  <c r="Y40" i="21" s="1"/>
  <c r="V40" i="21"/>
  <c r="Q40" i="21"/>
  <c r="P40" i="21"/>
  <c r="I40" i="21"/>
  <c r="H40" i="21"/>
  <c r="W39" i="21"/>
  <c r="Y39" i="21" s="1"/>
  <c r="V39" i="21"/>
  <c r="V54" i="21" s="1"/>
  <c r="V97" i="21" s="1"/>
  <c r="Q39" i="21"/>
  <c r="P39" i="21"/>
  <c r="I39" i="21"/>
  <c r="H39" i="21"/>
  <c r="H54" i="21" s="1"/>
  <c r="H97" i="21" s="1"/>
  <c r="S38" i="21"/>
  <c r="R38" i="21"/>
  <c r="R96" i="21" s="1"/>
  <c r="O38" i="21"/>
  <c r="N38" i="21"/>
  <c r="N86" i="21" s="1"/>
  <c r="K38" i="21"/>
  <c r="J38" i="21"/>
  <c r="J96" i="21" s="1"/>
  <c r="G38" i="21"/>
  <c r="F38" i="21"/>
  <c r="F86" i="21" s="1"/>
  <c r="W37" i="21"/>
  <c r="V37" i="21"/>
  <c r="I37" i="21"/>
  <c r="H37" i="21"/>
  <c r="Y36" i="21"/>
  <c r="X36" i="21"/>
  <c r="W36" i="21"/>
  <c r="V36" i="21"/>
  <c r="Q36" i="21"/>
  <c r="P36" i="21"/>
  <c r="I36" i="21"/>
  <c r="H36" i="21"/>
  <c r="Y35" i="21"/>
  <c r="X35" i="21"/>
  <c r="W35" i="21"/>
  <c r="V35" i="21"/>
  <c r="I35" i="21"/>
  <c r="H35" i="21"/>
  <c r="W34" i="21"/>
  <c r="V34" i="21"/>
  <c r="X34" i="21" s="1"/>
  <c r="Q34" i="21"/>
  <c r="P34" i="21"/>
  <c r="I34" i="21"/>
  <c r="H34" i="21"/>
  <c r="W33" i="21"/>
  <c r="Y33" i="21" s="1"/>
  <c r="V33" i="21"/>
  <c r="M33" i="21"/>
  <c r="L33" i="21"/>
  <c r="I33" i="21"/>
  <c r="H33" i="21"/>
  <c r="W32" i="21"/>
  <c r="V32" i="21"/>
  <c r="X32" i="21" s="1"/>
  <c r="M32" i="21"/>
  <c r="L32" i="21"/>
  <c r="I32" i="21"/>
  <c r="H32" i="21"/>
  <c r="W31" i="21"/>
  <c r="Y31" i="21" s="1"/>
  <c r="V31" i="21"/>
  <c r="U31" i="21"/>
  <c r="T31" i="21"/>
  <c r="T38" i="21" s="1"/>
  <c r="T96" i="21" s="1"/>
  <c r="I31" i="21"/>
  <c r="H31" i="21"/>
  <c r="W30" i="21"/>
  <c r="V30" i="21"/>
  <c r="X30" i="21" s="1"/>
  <c r="I30" i="21"/>
  <c r="H30" i="21"/>
  <c r="Y29" i="21"/>
  <c r="X29" i="21"/>
  <c r="W29" i="21"/>
  <c r="V29" i="21"/>
  <c r="M29" i="21"/>
  <c r="L29" i="21"/>
  <c r="I29" i="21"/>
  <c r="H29" i="21"/>
  <c r="Y28" i="21"/>
  <c r="X28" i="21"/>
  <c r="W28" i="21"/>
  <c r="V28" i="21"/>
  <c r="M28" i="21"/>
  <c r="L28" i="21"/>
  <c r="X27" i="21"/>
  <c r="W27" i="21"/>
  <c r="Y27" i="21" s="1"/>
  <c r="V27" i="21"/>
  <c r="I27" i="21"/>
  <c r="H27" i="21"/>
  <c r="W26" i="21"/>
  <c r="V26" i="21"/>
  <c r="Y26" i="21" s="1"/>
  <c r="Q26" i="21"/>
  <c r="P26" i="21"/>
  <c r="I26" i="21"/>
  <c r="H26" i="21"/>
  <c r="W25" i="21"/>
  <c r="V25" i="21"/>
  <c r="Y25" i="21" s="1"/>
  <c r="I25" i="21"/>
  <c r="H25" i="21"/>
  <c r="W24" i="21"/>
  <c r="V24" i="21"/>
  <c r="X24" i="21" s="1"/>
  <c r="Q24" i="21"/>
  <c r="P24" i="21"/>
  <c r="I24" i="21"/>
  <c r="H24" i="21"/>
  <c r="W23" i="21"/>
  <c r="V23" i="21"/>
  <c r="X23" i="21" s="1"/>
  <c r="Q23" i="21"/>
  <c r="P23" i="21"/>
  <c r="I23" i="21"/>
  <c r="H23" i="21"/>
  <c r="W22" i="21"/>
  <c r="Y22" i="21" s="1"/>
  <c r="V22" i="21"/>
  <c r="I22" i="21"/>
  <c r="H22" i="21"/>
  <c r="Y21" i="21"/>
  <c r="X21" i="21"/>
  <c r="W21" i="21"/>
  <c r="V21" i="21"/>
  <c r="I21" i="21"/>
  <c r="H21" i="21"/>
  <c r="W20" i="21"/>
  <c r="V20" i="21"/>
  <c r="X20" i="21" s="1"/>
  <c r="I20" i="21"/>
  <c r="H20" i="21"/>
  <c r="Y19" i="21"/>
  <c r="X19" i="21"/>
  <c r="W19" i="21"/>
  <c r="V19" i="21"/>
  <c r="Q19" i="21"/>
  <c r="P19" i="21"/>
  <c r="W18" i="21"/>
  <c r="Y18" i="21" s="1"/>
  <c r="V18" i="21"/>
  <c r="Q18" i="21"/>
  <c r="P18" i="21"/>
  <c r="I18" i="21"/>
  <c r="H18" i="21"/>
  <c r="W17" i="21"/>
  <c r="Y17" i="21" s="1"/>
  <c r="V17" i="21"/>
  <c r="X17" i="21" s="1"/>
  <c r="I17" i="21"/>
  <c r="H17" i="21"/>
  <c r="Y16" i="21"/>
  <c r="X16" i="21"/>
  <c r="W16" i="21"/>
  <c r="V16" i="21"/>
  <c r="I16" i="21"/>
  <c r="H16" i="21"/>
  <c r="W15" i="21"/>
  <c r="V15" i="21"/>
  <c r="X15" i="21" s="1"/>
  <c r="I15" i="21"/>
  <c r="H15" i="21"/>
  <c r="Y14" i="21"/>
  <c r="X14" i="21"/>
  <c r="W14" i="21"/>
  <c r="V14" i="21"/>
  <c r="M14" i="21"/>
  <c r="L14" i="21"/>
  <c r="I14" i="21"/>
  <c r="H14" i="21"/>
  <c r="Y13" i="21"/>
  <c r="X13" i="21"/>
  <c r="W13" i="21"/>
  <c r="V13" i="21"/>
  <c r="Q13" i="21"/>
  <c r="P13" i="21"/>
  <c r="I13" i="21"/>
  <c r="H13" i="21"/>
  <c r="Y12" i="21"/>
  <c r="X12" i="21"/>
  <c r="W12" i="21"/>
  <c r="V12" i="21"/>
  <c r="I12" i="21"/>
  <c r="H12" i="21"/>
  <c r="Y11" i="21"/>
  <c r="W11" i="21"/>
  <c r="V11" i="21"/>
  <c r="X11" i="21" s="1"/>
  <c r="Q11" i="21"/>
  <c r="P11" i="21"/>
  <c r="W10" i="21"/>
  <c r="Y10" i="21" s="1"/>
  <c r="V10" i="21"/>
  <c r="M10" i="21"/>
  <c r="L10" i="21"/>
  <c r="I10" i="21"/>
  <c r="H10" i="21"/>
  <c r="W9" i="21"/>
  <c r="Y9" i="21" s="1"/>
  <c r="V9" i="21"/>
  <c r="Q9" i="21"/>
  <c r="P9" i="21"/>
  <c r="M9" i="21"/>
  <c r="L9" i="21"/>
  <c r="I9" i="21"/>
  <c r="H9" i="21"/>
  <c r="Y8" i="21"/>
  <c r="W8" i="21"/>
  <c r="W38" i="21" s="1"/>
  <c r="V8" i="21"/>
  <c r="I8" i="21"/>
  <c r="H8" i="21"/>
  <c r="K147" i="20"/>
  <c r="M147" i="20" s="1"/>
  <c r="U146" i="20"/>
  <c r="S146" i="20"/>
  <c r="T146" i="20" s="1"/>
  <c r="R146" i="20"/>
  <c r="M146" i="20"/>
  <c r="L146" i="20"/>
  <c r="K146" i="20"/>
  <c r="J146" i="20"/>
  <c r="T145" i="20"/>
  <c r="S145" i="20"/>
  <c r="U145" i="20" s="1"/>
  <c r="R145" i="20"/>
  <c r="K145" i="20"/>
  <c r="M145" i="20" s="1"/>
  <c r="J145" i="20"/>
  <c r="U144" i="20"/>
  <c r="S144" i="20"/>
  <c r="T144" i="20" s="1"/>
  <c r="R144" i="20"/>
  <c r="M144" i="20"/>
  <c r="L144" i="20"/>
  <c r="K144" i="20"/>
  <c r="J144" i="20"/>
  <c r="S143" i="20"/>
  <c r="R143" i="20"/>
  <c r="K143" i="20"/>
  <c r="M143" i="20" s="1"/>
  <c r="J143" i="20"/>
  <c r="K125" i="20"/>
  <c r="S147" i="20" s="1"/>
  <c r="U147" i="20" s="1"/>
  <c r="J125" i="20"/>
  <c r="R147" i="20" s="1"/>
  <c r="G125" i="20"/>
  <c r="I125" i="20" s="1"/>
  <c r="F125" i="20"/>
  <c r="J147" i="20" s="1"/>
  <c r="M124" i="20"/>
  <c r="L124" i="20"/>
  <c r="I124" i="20"/>
  <c r="H124" i="20"/>
  <c r="M123" i="20"/>
  <c r="L123" i="20"/>
  <c r="I123" i="20"/>
  <c r="H123" i="20"/>
  <c r="M122" i="20"/>
  <c r="L122" i="20"/>
  <c r="L125" i="20" s="1"/>
  <c r="I122" i="20"/>
  <c r="H122" i="20"/>
  <c r="M121" i="20"/>
  <c r="L121" i="20"/>
  <c r="I121" i="20"/>
  <c r="H121" i="20"/>
  <c r="H125" i="20" s="1"/>
  <c r="R100" i="20"/>
  <c r="O99" i="20"/>
  <c r="O146" i="20" s="1"/>
  <c r="J99" i="20"/>
  <c r="G99" i="20"/>
  <c r="O98" i="20"/>
  <c r="O145" i="20" s="1"/>
  <c r="J98" i="20"/>
  <c r="G98" i="20"/>
  <c r="S97" i="20"/>
  <c r="N97" i="20"/>
  <c r="K97" i="20"/>
  <c r="F97" i="20"/>
  <c r="R96" i="20"/>
  <c r="O96" i="20"/>
  <c r="J96" i="20"/>
  <c r="G96" i="20"/>
  <c r="S86" i="20"/>
  <c r="F86" i="20"/>
  <c r="F100" i="20" s="1"/>
  <c r="O85" i="20"/>
  <c r="N85" i="20"/>
  <c r="N99" i="20" s="1"/>
  <c r="N146" i="20" s="1"/>
  <c r="K85" i="20"/>
  <c r="M85" i="20" s="1"/>
  <c r="M99" i="20" s="1"/>
  <c r="J85" i="20"/>
  <c r="L85" i="20" s="1"/>
  <c r="L99" i="20" s="1"/>
  <c r="G85" i="20"/>
  <c r="F85" i="20"/>
  <c r="F99" i="20" s="1"/>
  <c r="F146" i="20" s="1"/>
  <c r="W84" i="20"/>
  <c r="Y84" i="20" s="1"/>
  <c r="V84" i="20"/>
  <c r="X84" i="20" s="1"/>
  <c r="Q84" i="20"/>
  <c r="P84" i="20"/>
  <c r="I84" i="20"/>
  <c r="H84" i="20"/>
  <c r="W83" i="20"/>
  <c r="Y83" i="20" s="1"/>
  <c r="V83" i="20"/>
  <c r="X83" i="20" s="1"/>
  <c r="Q83" i="20"/>
  <c r="P83" i="20"/>
  <c r="I83" i="20"/>
  <c r="H83" i="20"/>
  <c r="W82" i="20"/>
  <c r="Y82" i="20" s="1"/>
  <c r="V82" i="20"/>
  <c r="X82" i="20" s="1"/>
  <c r="I82" i="20"/>
  <c r="H82" i="20"/>
  <c r="Y81" i="20"/>
  <c r="X81" i="20"/>
  <c r="W81" i="20"/>
  <c r="V81" i="20"/>
  <c r="I81" i="20"/>
  <c r="H81" i="20"/>
  <c r="W80" i="20"/>
  <c r="V80" i="20"/>
  <c r="X80" i="20" s="1"/>
  <c r="I80" i="20"/>
  <c r="H80" i="20"/>
  <c r="Y79" i="20"/>
  <c r="X79" i="20"/>
  <c r="W79" i="20"/>
  <c r="V79" i="20"/>
  <c r="I79" i="20"/>
  <c r="H79" i="20"/>
  <c r="W78" i="20"/>
  <c r="Y78" i="20" s="1"/>
  <c r="V78" i="20"/>
  <c r="X78" i="20" s="1"/>
  <c r="Q78" i="20"/>
  <c r="P78" i="20"/>
  <c r="M78" i="20"/>
  <c r="L78" i="20"/>
  <c r="I78" i="20"/>
  <c r="H78" i="20"/>
  <c r="Y77" i="20"/>
  <c r="X77" i="20"/>
  <c r="W77" i="20"/>
  <c r="V77" i="20"/>
  <c r="Q77" i="20"/>
  <c r="P77" i="20"/>
  <c r="I77" i="20"/>
  <c r="H77" i="20"/>
  <c r="Y76" i="20"/>
  <c r="X76" i="20"/>
  <c r="W76" i="20"/>
  <c r="V76" i="20"/>
  <c r="Q76" i="20"/>
  <c r="P76" i="20"/>
  <c r="I76" i="20"/>
  <c r="H76" i="20"/>
  <c r="Y75" i="20"/>
  <c r="X75" i="20"/>
  <c r="W75" i="20"/>
  <c r="V75" i="20"/>
  <c r="Q75" i="20"/>
  <c r="P75" i="20"/>
  <c r="M75" i="20"/>
  <c r="L75" i="20"/>
  <c r="I75" i="20"/>
  <c r="H75" i="20"/>
  <c r="W74" i="20"/>
  <c r="V74" i="20"/>
  <c r="X74" i="20" s="1"/>
  <c r="I74" i="20"/>
  <c r="H74" i="20"/>
  <c r="Y73" i="20"/>
  <c r="X73" i="20"/>
  <c r="W73" i="20"/>
  <c r="V73" i="20"/>
  <c r="M73" i="20"/>
  <c r="L73" i="20"/>
  <c r="I73" i="20"/>
  <c r="H73" i="20"/>
  <c r="Y72" i="20"/>
  <c r="X72" i="20"/>
  <c r="W72" i="20"/>
  <c r="V72" i="20"/>
  <c r="I72" i="20"/>
  <c r="H72" i="20"/>
  <c r="W71" i="20"/>
  <c r="Y71" i="20" s="1"/>
  <c r="V71" i="20"/>
  <c r="X71" i="20" s="1"/>
  <c r="Q71" i="20"/>
  <c r="P71" i="20"/>
  <c r="I71" i="20"/>
  <c r="H71" i="20"/>
  <c r="O70" i="20"/>
  <c r="N70" i="20"/>
  <c r="K70" i="20"/>
  <c r="M70" i="20" s="1"/>
  <c r="M98" i="20" s="1"/>
  <c r="J70" i="20"/>
  <c r="L70" i="20" s="1"/>
  <c r="L98" i="20" s="1"/>
  <c r="G70" i="20"/>
  <c r="F70" i="20"/>
  <c r="F98" i="20" s="1"/>
  <c r="W69" i="20"/>
  <c r="Y69" i="20" s="1"/>
  <c r="V69" i="20"/>
  <c r="X69" i="20" s="1"/>
  <c r="Q69" i="20"/>
  <c r="P69" i="20"/>
  <c r="I69" i="20"/>
  <c r="H69" i="20"/>
  <c r="W68" i="20"/>
  <c r="Y68" i="20" s="1"/>
  <c r="V68" i="20"/>
  <c r="X68" i="20" s="1"/>
  <c r="Q68" i="20"/>
  <c r="P68" i="20"/>
  <c r="I68" i="20"/>
  <c r="H68" i="20"/>
  <c r="W67" i="20"/>
  <c r="Y67" i="20" s="1"/>
  <c r="V67" i="20"/>
  <c r="X67" i="20" s="1"/>
  <c r="Q67" i="20"/>
  <c r="P67" i="20"/>
  <c r="I67" i="20"/>
  <c r="H67" i="20"/>
  <c r="W66" i="20"/>
  <c r="Y66" i="20" s="1"/>
  <c r="V66" i="20"/>
  <c r="X66" i="20" s="1"/>
  <c r="Q66" i="20"/>
  <c r="P66" i="20"/>
  <c r="I66" i="20"/>
  <c r="H66" i="20"/>
  <c r="W65" i="20"/>
  <c r="Y65" i="20" s="1"/>
  <c r="V65" i="20"/>
  <c r="X65" i="20" s="1"/>
  <c r="I65" i="20"/>
  <c r="H65" i="20"/>
  <c r="Y64" i="20"/>
  <c r="X64" i="20"/>
  <c r="W64" i="20"/>
  <c r="V64" i="20"/>
  <c r="I64" i="20"/>
  <c r="H64" i="20"/>
  <c r="W63" i="20"/>
  <c r="V63" i="20"/>
  <c r="X63" i="20" s="1"/>
  <c r="Q63" i="20"/>
  <c r="P63" i="20"/>
  <c r="I63" i="20"/>
  <c r="H63" i="20"/>
  <c r="W62" i="20"/>
  <c r="V62" i="20"/>
  <c r="X62" i="20" s="1"/>
  <c r="M62" i="20"/>
  <c r="L62" i="20"/>
  <c r="I62" i="20"/>
  <c r="H62" i="20"/>
  <c r="W61" i="20"/>
  <c r="V61" i="20"/>
  <c r="X61" i="20" s="1"/>
  <c r="I61" i="20"/>
  <c r="H61" i="20"/>
  <c r="Y60" i="20"/>
  <c r="X60" i="20"/>
  <c r="W60" i="20"/>
  <c r="V60" i="20"/>
  <c r="I60" i="20"/>
  <c r="H60" i="20"/>
  <c r="W59" i="20"/>
  <c r="Y59" i="20" s="1"/>
  <c r="V59" i="20"/>
  <c r="X59" i="20" s="1"/>
  <c r="Q59" i="20"/>
  <c r="P59" i="20"/>
  <c r="I59" i="20"/>
  <c r="H59" i="20"/>
  <c r="W58" i="20"/>
  <c r="Y58" i="20" s="1"/>
  <c r="V58" i="20"/>
  <c r="X58" i="20" s="1"/>
  <c r="I58" i="20"/>
  <c r="H58" i="20"/>
  <c r="X57" i="20"/>
  <c r="W57" i="20"/>
  <c r="V57" i="20"/>
  <c r="Q57" i="20"/>
  <c r="P57" i="20"/>
  <c r="P70" i="20" s="1"/>
  <c r="P98" i="20" s="1"/>
  <c r="I57" i="20"/>
  <c r="H57" i="20"/>
  <c r="Y56" i="20"/>
  <c r="X56" i="20"/>
  <c r="W56" i="20"/>
  <c r="V56" i="20"/>
  <c r="M56" i="20"/>
  <c r="L56" i="20"/>
  <c r="I56" i="20"/>
  <c r="H56" i="20"/>
  <c r="Y55" i="20"/>
  <c r="X55" i="20"/>
  <c r="W55" i="20"/>
  <c r="V55" i="20"/>
  <c r="Q55" i="20"/>
  <c r="M55" i="20"/>
  <c r="L55" i="20"/>
  <c r="I55" i="20"/>
  <c r="H55" i="20"/>
  <c r="S54" i="20"/>
  <c r="R54" i="20"/>
  <c r="R97" i="20" s="1"/>
  <c r="Q54" i="20"/>
  <c r="Q97" i="20" s="1"/>
  <c r="O54" i="20"/>
  <c r="O97" i="20" s="1"/>
  <c r="O144" i="20" s="1"/>
  <c r="N54" i="20"/>
  <c r="P54" i="20" s="1"/>
  <c r="P97" i="20" s="1"/>
  <c r="K54" i="20"/>
  <c r="J54" i="20"/>
  <c r="J97" i="20" s="1"/>
  <c r="I54" i="20"/>
  <c r="I97" i="20" s="1"/>
  <c r="G54" i="20"/>
  <c r="G97" i="20" s="1"/>
  <c r="G144" i="20" s="1"/>
  <c r="F54" i="20"/>
  <c r="W53" i="20"/>
  <c r="V53" i="20"/>
  <c r="Y53" i="20" s="1"/>
  <c r="I53" i="20"/>
  <c r="H53" i="20"/>
  <c r="X52" i="20"/>
  <c r="W52" i="20"/>
  <c r="Y52" i="20" s="1"/>
  <c r="V52" i="20"/>
  <c r="Q52" i="20"/>
  <c r="P52" i="20"/>
  <c r="M52" i="20"/>
  <c r="L52" i="20"/>
  <c r="I52" i="20"/>
  <c r="H52" i="20"/>
  <c r="W51" i="20"/>
  <c r="V51" i="20"/>
  <c r="Y51" i="20" s="1"/>
  <c r="Q51" i="20"/>
  <c r="P51" i="20"/>
  <c r="M51" i="20"/>
  <c r="L51" i="20"/>
  <c r="I51" i="20"/>
  <c r="H51" i="20"/>
  <c r="W50" i="20"/>
  <c r="V50" i="20"/>
  <c r="Q50" i="20"/>
  <c r="P50" i="20"/>
  <c r="I50" i="20"/>
  <c r="H50" i="20"/>
  <c r="W49" i="20"/>
  <c r="V49" i="20"/>
  <c r="M49" i="20"/>
  <c r="L49" i="20"/>
  <c r="L54" i="20" s="1"/>
  <c r="L97" i="20" s="1"/>
  <c r="I49" i="20"/>
  <c r="H49" i="20"/>
  <c r="W48" i="20"/>
  <c r="V48" i="20"/>
  <c r="I48" i="20"/>
  <c r="H48" i="20"/>
  <c r="W47" i="20"/>
  <c r="V47" i="20"/>
  <c r="Y47" i="20" s="1"/>
  <c r="I47" i="20"/>
  <c r="H47" i="20"/>
  <c r="X46" i="20"/>
  <c r="W46" i="20"/>
  <c r="Y46" i="20" s="1"/>
  <c r="V46" i="20"/>
  <c r="U46" i="20"/>
  <c r="T46" i="20"/>
  <c r="Q46" i="20"/>
  <c r="P46" i="20"/>
  <c r="I46" i="20"/>
  <c r="H46" i="20"/>
  <c r="W45" i="20"/>
  <c r="V45" i="20"/>
  <c r="Y45" i="20" s="1"/>
  <c r="M45" i="20"/>
  <c r="L45" i="20"/>
  <c r="I45" i="20"/>
  <c r="H45" i="20"/>
  <c r="W44" i="20"/>
  <c r="V44" i="20"/>
  <c r="Y44" i="20" s="1"/>
  <c r="I44" i="20"/>
  <c r="H44" i="20"/>
  <c r="X43" i="20"/>
  <c r="W43" i="20"/>
  <c r="Y43" i="20" s="1"/>
  <c r="V43" i="20"/>
  <c r="I43" i="20"/>
  <c r="H43" i="20"/>
  <c r="Y42" i="20"/>
  <c r="W42" i="20"/>
  <c r="V42" i="20"/>
  <c r="X42" i="20" s="1"/>
  <c r="I42" i="20"/>
  <c r="H42" i="20"/>
  <c r="W41" i="20"/>
  <c r="V41" i="20"/>
  <c r="I41" i="20"/>
  <c r="H41" i="20"/>
  <c r="W40" i="20"/>
  <c r="V40" i="20"/>
  <c r="Y40" i="20" s="1"/>
  <c r="Q40" i="20"/>
  <c r="P40" i="20"/>
  <c r="I40" i="20"/>
  <c r="H40" i="20"/>
  <c r="W39" i="20"/>
  <c r="V39" i="20"/>
  <c r="Y39" i="20" s="1"/>
  <c r="Q39" i="20"/>
  <c r="P39" i="20"/>
  <c r="I39" i="20"/>
  <c r="H39" i="20"/>
  <c r="H54" i="20" s="1"/>
  <c r="H97" i="20" s="1"/>
  <c r="U38" i="20"/>
  <c r="U96" i="20" s="1"/>
  <c r="S38" i="20"/>
  <c r="S96" i="20" s="1"/>
  <c r="R38" i="20"/>
  <c r="R86" i="20" s="1"/>
  <c r="O38" i="20"/>
  <c r="O86" i="20" s="1"/>
  <c r="N38" i="20"/>
  <c r="N96" i="20" s="1"/>
  <c r="N143" i="20" s="1"/>
  <c r="M38" i="20"/>
  <c r="M96" i="20" s="1"/>
  <c r="K38" i="20"/>
  <c r="K96" i="20" s="1"/>
  <c r="J38" i="20"/>
  <c r="L38" i="20" s="1"/>
  <c r="G38" i="20"/>
  <c r="G86" i="20" s="1"/>
  <c r="F38" i="20"/>
  <c r="F96" i="20" s="1"/>
  <c r="F143" i="20" s="1"/>
  <c r="Y37" i="20"/>
  <c r="W37" i="20"/>
  <c r="V37" i="20"/>
  <c r="X37" i="20" s="1"/>
  <c r="I37" i="20"/>
  <c r="H37" i="20"/>
  <c r="W36" i="20"/>
  <c r="V36" i="20"/>
  <c r="Q36" i="20"/>
  <c r="P36" i="20"/>
  <c r="I36" i="20"/>
  <c r="H36" i="20"/>
  <c r="W35" i="20"/>
  <c r="V35" i="20"/>
  <c r="I35" i="20"/>
  <c r="H35" i="20"/>
  <c r="W34" i="20"/>
  <c r="V34" i="20"/>
  <c r="Y34" i="20" s="1"/>
  <c r="Q34" i="20"/>
  <c r="P34" i="20"/>
  <c r="I34" i="20"/>
  <c r="H34" i="20"/>
  <c r="W33" i="20"/>
  <c r="V33" i="20"/>
  <c r="Y33" i="20" s="1"/>
  <c r="M33" i="20"/>
  <c r="L33" i="20"/>
  <c r="I33" i="20"/>
  <c r="H33" i="20"/>
  <c r="W32" i="20"/>
  <c r="V32" i="20"/>
  <c r="Y32" i="20" s="1"/>
  <c r="M32" i="20"/>
  <c r="L32" i="20"/>
  <c r="I32" i="20"/>
  <c r="H32" i="20"/>
  <c r="W31" i="20"/>
  <c r="V31" i="20"/>
  <c r="Y31" i="20" s="1"/>
  <c r="U31" i="20"/>
  <c r="T31" i="20"/>
  <c r="T38" i="20" s="1"/>
  <c r="I31" i="20"/>
  <c r="H31" i="20"/>
  <c r="W30" i="20"/>
  <c r="V30" i="20"/>
  <c r="Y30" i="20" s="1"/>
  <c r="I30" i="20"/>
  <c r="H30" i="20"/>
  <c r="X29" i="20"/>
  <c r="W29" i="20"/>
  <c r="Y29" i="20" s="1"/>
  <c r="V29" i="20"/>
  <c r="M29" i="20"/>
  <c r="L29" i="20"/>
  <c r="I29" i="20"/>
  <c r="H29" i="20"/>
  <c r="X28" i="20"/>
  <c r="W28" i="20"/>
  <c r="Y28" i="20" s="1"/>
  <c r="V28" i="20"/>
  <c r="M28" i="20"/>
  <c r="L28" i="20"/>
  <c r="Y27" i="20"/>
  <c r="W27" i="20"/>
  <c r="V27" i="20"/>
  <c r="X27" i="20" s="1"/>
  <c r="I27" i="20"/>
  <c r="H27" i="20"/>
  <c r="W26" i="20"/>
  <c r="V26" i="20"/>
  <c r="Q26" i="20"/>
  <c r="P26" i="20"/>
  <c r="I26" i="20"/>
  <c r="H26" i="20"/>
  <c r="W25" i="20"/>
  <c r="V25" i="20"/>
  <c r="I25" i="20"/>
  <c r="H25" i="20"/>
  <c r="W24" i="20"/>
  <c r="V24" i="20"/>
  <c r="Y24" i="20" s="1"/>
  <c r="Q24" i="20"/>
  <c r="P24" i="20"/>
  <c r="I24" i="20"/>
  <c r="H24" i="20"/>
  <c r="W23" i="20"/>
  <c r="V23" i="20"/>
  <c r="Y23" i="20" s="1"/>
  <c r="Q23" i="20"/>
  <c r="P23" i="20"/>
  <c r="I23" i="20"/>
  <c r="H23" i="20"/>
  <c r="W22" i="20"/>
  <c r="V22" i="20"/>
  <c r="Y22" i="20" s="1"/>
  <c r="I22" i="20"/>
  <c r="H22" i="20"/>
  <c r="X21" i="20"/>
  <c r="W21" i="20"/>
  <c r="Y21" i="20" s="1"/>
  <c r="V21" i="20"/>
  <c r="I21" i="20"/>
  <c r="H21" i="20"/>
  <c r="Y20" i="20"/>
  <c r="W20" i="20"/>
  <c r="V20" i="20"/>
  <c r="X20" i="20" s="1"/>
  <c r="I20" i="20"/>
  <c r="H20" i="20"/>
  <c r="W19" i="20"/>
  <c r="V19" i="20"/>
  <c r="Q19" i="20"/>
  <c r="P19" i="20"/>
  <c r="W18" i="20"/>
  <c r="V18" i="20"/>
  <c r="Y18" i="20" s="1"/>
  <c r="Q18" i="20"/>
  <c r="P18" i="20"/>
  <c r="I18" i="20"/>
  <c r="H18" i="20"/>
  <c r="W17" i="20"/>
  <c r="V17" i="20"/>
  <c r="Y17" i="20" s="1"/>
  <c r="I17" i="20"/>
  <c r="H17" i="20"/>
  <c r="X16" i="20"/>
  <c r="W16" i="20"/>
  <c r="Y16" i="20" s="1"/>
  <c r="V16" i="20"/>
  <c r="I16" i="20"/>
  <c r="H16" i="20"/>
  <c r="Y15" i="20"/>
  <c r="W15" i="20"/>
  <c r="V15" i="20"/>
  <c r="X15" i="20" s="1"/>
  <c r="I15" i="20"/>
  <c r="H15" i="20"/>
  <c r="W14" i="20"/>
  <c r="V14" i="20"/>
  <c r="M14" i="20"/>
  <c r="L14" i="20"/>
  <c r="I14" i="20"/>
  <c r="H14" i="20"/>
  <c r="W13" i="20"/>
  <c r="V13" i="20"/>
  <c r="Q13" i="20"/>
  <c r="P13" i="20"/>
  <c r="I13" i="20"/>
  <c r="H13" i="20"/>
  <c r="W12" i="20"/>
  <c r="V12" i="20"/>
  <c r="I12" i="20"/>
  <c r="H12" i="20"/>
  <c r="W11" i="20"/>
  <c r="V11" i="20"/>
  <c r="Y11" i="20" s="1"/>
  <c r="Q11" i="20"/>
  <c r="P11" i="20"/>
  <c r="X10" i="20"/>
  <c r="W10" i="20"/>
  <c r="Y10" i="20" s="1"/>
  <c r="V10" i="20"/>
  <c r="M10" i="20"/>
  <c r="L10" i="20"/>
  <c r="I10" i="20"/>
  <c r="H10" i="20"/>
  <c r="X9" i="20"/>
  <c r="W9" i="20"/>
  <c r="Y9" i="20" s="1"/>
  <c r="V9" i="20"/>
  <c r="Q9" i="20"/>
  <c r="P9" i="20"/>
  <c r="P38" i="20" s="1"/>
  <c r="M9" i="20"/>
  <c r="L9" i="20"/>
  <c r="I9" i="20"/>
  <c r="H9" i="20"/>
  <c r="W8" i="20"/>
  <c r="V8" i="20"/>
  <c r="Y8" i="20" s="1"/>
  <c r="I8" i="20"/>
  <c r="H8" i="20"/>
  <c r="T146" i="19"/>
  <c r="S146" i="19"/>
  <c r="U146" i="19" s="1"/>
  <c r="R146" i="19"/>
  <c r="O146" i="19"/>
  <c r="Q146" i="19" s="1"/>
  <c r="L146" i="19"/>
  <c r="K146" i="19"/>
  <c r="M146" i="19" s="1"/>
  <c r="J146" i="19"/>
  <c r="T145" i="19"/>
  <c r="S145" i="19"/>
  <c r="U145" i="19" s="1"/>
  <c r="R145" i="19"/>
  <c r="L145" i="19"/>
  <c r="K145" i="19"/>
  <c r="M145" i="19" s="1"/>
  <c r="J145" i="19"/>
  <c r="T144" i="19"/>
  <c r="S144" i="19"/>
  <c r="U144" i="19" s="1"/>
  <c r="R144" i="19"/>
  <c r="O144" i="19"/>
  <c r="L144" i="19"/>
  <c r="K144" i="19"/>
  <c r="M144" i="19" s="1"/>
  <c r="J144" i="19"/>
  <c r="T143" i="19"/>
  <c r="S143" i="19"/>
  <c r="U143" i="19" s="1"/>
  <c r="R143" i="19"/>
  <c r="L143" i="19"/>
  <c r="K143" i="19"/>
  <c r="M143" i="19" s="1"/>
  <c r="J143" i="19"/>
  <c r="K125" i="19"/>
  <c r="M125" i="19" s="1"/>
  <c r="J125" i="19"/>
  <c r="R147" i="19" s="1"/>
  <c r="H125" i="19"/>
  <c r="G125" i="19"/>
  <c r="F125" i="19"/>
  <c r="J147" i="19" s="1"/>
  <c r="M124" i="19"/>
  <c r="L124" i="19"/>
  <c r="I124" i="19"/>
  <c r="H124" i="19"/>
  <c r="M123" i="19"/>
  <c r="L123" i="19"/>
  <c r="I123" i="19"/>
  <c r="H123" i="19"/>
  <c r="M122" i="19"/>
  <c r="L122" i="19"/>
  <c r="L125" i="19" s="1"/>
  <c r="I122" i="19"/>
  <c r="H122" i="19"/>
  <c r="M121" i="19"/>
  <c r="L121" i="19"/>
  <c r="I121" i="19"/>
  <c r="H121" i="19"/>
  <c r="O99" i="19"/>
  <c r="G99" i="19"/>
  <c r="O98" i="19"/>
  <c r="O145" i="19" s="1"/>
  <c r="Q145" i="19" s="1"/>
  <c r="G98" i="19"/>
  <c r="S97" i="19"/>
  <c r="K97" i="19"/>
  <c r="O96" i="19"/>
  <c r="G96" i="19"/>
  <c r="G143" i="19" s="1"/>
  <c r="S86" i="19"/>
  <c r="K86" i="19"/>
  <c r="W85" i="19"/>
  <c r="O85" i="19"/>
  <c r="Q85" i="19" s="1"/>
  <c r="Q99" i="19" s="1"/>
  <c r="N85" i="19"/>
  <c r="N99" i="19" s="1"/>
  <c r="N146" i="19" s="1"/>
  <c r="K85" i="19"/>
  <c r="J85" i="19"/>
  <c r="J99" i="19" s="1"/>
  <c r="G85" i="19"/>
  <c r="I85" i="19" s="1"/>
  <c r="I99" i="19" s="1"/>
  <c r="F85" i="19"/>
  <c r="F99" i="19" s="1"/>
  <c r="F146" i="19" s="1"/>
  <c r="W84" i="19"/>
  <c r="V84" i="19"/>
  <c r="Q84" i="19"/>
  <c r="P84" i="19"/>
  <c r="I84" i="19"/>
  <c r="H84" i="19"/>
  <c r="W83" i="19"/>
  <c r="V83" i="19"/>
  <c r="Q83" i="19"/>
  <c r="P83" i="19"/>
  <c r="I83" i="19"/>
  <c r="H83" i="19"/>
  <c r="W82" i="19"/>
  <c r="V82" i="19"/>
  <c r="I82" i="19"/>
  <c r="H82" i="19"/>
  <c r="H85" i="19" s="1"/>
  <c r="H99" i="19" s="1"/>
  <c r="W81" i="19"/>
  <c r="V81" i="19"/>
  <c r="Y81" i="19" s="1"/>
  <c r="I81" i="19"/>
  <c r="H81" i="19"/>
  <c r="X80" i="19"/>
  <c r="W80" i="19"/>
  <c r="Y80" i="19" s="1"/>
  <c r="V80" i="19"/>
  <c r="I80" i="19"/>
  <c r="H80" i="19"/>
  <c r="Y79" i="19"/>
  <c r="W79" i="19"/>
  <c r="V79" i="19"/>
  <c r="X79" i="19" s="1"/>
  <c r="I79" i="19"/>
  <c r="H79" i="19"/>
  <c r="W78" i="19"/>
  <c r="V78" i="19"/>
  <c r="Q78" i="19"/>
  <c r="P78" i="19"/>
  <c r="M78" i="19"/>
  <c r="L78" i="19"/>
  <c r="I78" i="19"/>
  <c r="H78" i="19"/>
  <c r="Y77" i="19"/>
  <c r="W77" i="19"/>
  <c r="V77" i="19"/>
  <c r="X77" i="19" s="1"/>
  <c r="Q77" i="19"/>
  <c r="P77" i="19"/>
  <c r="I77" i="19"/>
  <c r="H77" i="19"/>
  <c r="Y76" i="19"/>
  <c r="W76" i="19"/>
  <c r="V76" i="19"/>
  <c r="X76" i="19" s="1"/>
  <c r="Q76" i="19"/>
  <c r="P76" i="19"/>
  <c r="I76" i="19"/>
  <c r="H76" i="19"/>
  <c r="Y75" i="19"/>
  <c r="W75" i="19"/>
  <c r="V75" i="19"/>
  <c r="X75" i="19" s="1"/>
  <c r="Q75" i="19"/>
  <c r="P75" i="19"/>
  <c r="M75" i="19"/>
  <c r="L75" i="19"/>
  <c r="I75" i="19"/>
  <c r="H75" i="19"/>
  <c r="X74" i="19"/>
  <c r="W74" i="19"/>
  <c r="Y74" i="19" s="1"/>
  <c r="V74" i="19"/>
  <c r="I74" i="19"/>
  <c r="H74" i="19"/>
  <c r="Y73" i="19"/>
  <c r="W73" i="19"/>
  <c r="V73" i="19"/>
  <c r="X73" i="19" s="1"/>
  <c r="M73" i="19"/>
  <c r="L73" i="19"/>
  <c r="I73" i="19"/>
  <c r="H73" i="19"/>
  <c r="Y72" i="19"/>
  <c r="W72" i="19"/>
  <c r="V72" i="19"/>
  <c r="X72" i="19" s="1"/>
  <c r="I72" i="19"/>
  <c r="H72" i="19"/>
  <c r="W71" i="19"/>
  <c r="V71" i="19"/>
  <c r="V85" i="19" s="1"/>
  <c r="V99" i="19" s="1"/>
  <c r="Q71" i="19"/>
  <c r="P71" i="19"/>
  <c r="P85" i="19" s="1"/>
  <c r="P99" i="19" s="1"/>
  <c r="I71" i="19"/>
  <c r="H71" i="19"/>
  <c r="O70" i="19"/>
  <c r="Q70" i="19" s="1"/>
  <c r="Q98" i="19" s="1"/>
  <c r="N70" i="19"/>
  <c r="N98" i="19" s="1"/>
  <c r="N145" i="19" s="1"/>
  <c r="K70" i="19"/>
  <c r="J70" i="19"/>
  <c r="J98" i="19" s="1"/>
  <c r="G70" i="19"/>
  <c r="I70" i="19" s="1"/>
  <c r="I98" i="19" s="1"/>
  <c r="F70" i="19"/>
  <c r="F98" i="19" s="1"/>
  <c r="W69" i="19"/>
  <c r="V69" i="19"/>
  <c r="Q69" i="19"/>
  <c r="P69" i="19"/>
  <c r="I69" i="19"/>
  <c r="H69" i="19"/>
  <c r="W68" i="19"/>
  <c r="V68" i="19"/>
  <c r="Q68" i="19"/>
  <c r="P68" i="19"/>
  <c r="I68" i="19"/>
  <c r="H68" i="19"/>
  <c r="W67" i="19"/>
  <c r="V67" i="19"/>
  <c r="Q67" i="19"/>
  <c r="P67" i="19"/>
  <c r="I67" i="19"/>
  <c r="H67" i="19"/>
  <c r="W66" i="19"/>
  <c r="V66" i="19"/>
  <c r="Q66" i="19"/>
  <c r="P66" i="19"/>
  <c r="I66" i="19"/>
  <c r="H66" i="19"/>
  <c r="W65" i="19"/>
  <c r="V65" i="19"/>
  <c r="I65" i="19"/>
  <c r="H65" i="19"/>
  <c r="W64" i="19"/>
  <c r="V64" i="19"/>
  <c r="Y64" i="19" s="1"/>
  <c r="I64" i="19"/>
  <c r="H64" i="19"/>
  <c r="X63" i="19"/>
  <c r="W63" i="19"/>
  <c r="Y63" i="19" s="1"/>
  <c r="V63" i="19"/>
  <c r="Q63" i="19"/>
  <c r="P63" i="19"/>
  <c r="I63" i="19"/>
  <c r="H63" i="19"/>
  <c r="X62" i="19"/>
  <c r="W62" i="19"/>
  <c r="Y62" i="19" s="1"/>
  <c r="V62" i="19"/>
  <c r="M62" i="19"/>
  <c r="L62" i="19"/>
  <c r="I62" i="19"/>
  <c r="H62" i="19"/>
  <c r="X61" i="19"/>
  <c r="W61" i="19"/>
  <c r="Y61" i="19" s="1"/>
  <c r="V61" i="19"/>
  <c r="I61" i="19"/>
  <c r="H61" i="19"/>
  <c r="Y60" i="19"/>
  <c r="W60" i="19"/>
  <c r="V60" i="19"/>
  <c r="X60" i="19" s="1"/>
  <c r="I60" i="19"/>
  <c r="H60" i="19"/>
  <c r="W59" i="19"/>
  <c r="V59" i="19"/>
  <c r="Q59" i="19"/>
  <c r="P59" i="19"/>
  <c r="P70" i="19" s="1"/>
  <c r="P98" i="19" s="1"/>
  <c r="I59" i="19"/>
  <c r="H59" i="19"/>
  <c r="W58" i="19"/>
  <c r="V58" i="19"/>
  <c r="I58" i="19"/>
  <c r="H58" i="19"/>
  <c r="W57" i="19"/>
  <c r="V57" i="19"/>
  <c r="X57" i="19" s="1"/>
  <c r="Q57" i="19"/>
  <c r="P57" i="19"/>
  <c r="I57" i="19"/>
  <c r="H57" i="19"/>
  <c r="W56" i="19"/>
  <c r="V56" i="19"/>
  <c r="Y56" i="19" s="1"/>
  <c r="M56" i="19"/>
  <c r="L56" i="19"/>
  <c r="I56" i="19"/>
  <c r="H56" i="19"/>
  <c r="H70" i="19" s="1"/>
  <c r="H98" i="19" s="1"/>
  <c r="W55" i="19"/>
  <c r="V55" i="19"/>
  <c r="V70" i="19" s="1"/>
  <c r="V98" i="19" s="1"/>
  <c r="Q55" i="19"/>
  <c r="M55" i="19"/>
  <c r="L55" i="19"/>
  <c r="I55" i="19"/>
  <c r="H55" i="19"/>
  <c r="V54" i="19"/>
  <c r="V97" i="19" s="1"/>
  <c r="S54" i="19"/>
  <c r="U54" i="19" s="1"/>
  <c r="U97" i="19" s="1"/>
  <c r="R54" i="19"/>
  <c r="R97" i="19" s="1"/>
  <c r="O54" i="19"/>
  <c r="O97" i="19" s="1"/>
  <c r="N54" i="19"/>
  <c r="K54" i="19"/>
  <c r="M54" i="19" s="1"/>
  <c r="M97" i="19" s="1"/>
  <c r="J54" i="19"/>
  <c r="J97" i="19" s="1"/>
  <c r="G54" i="19"/>
  <c r="G97" i="19" s="1"/>
  <c r="G144" i="19" s="1"/>
  <c r="I144" i="19" s="1"/>
  <c r="F54" i="19"/>
  <c r="F97" i="19" s="1"/>
  <c r="F144" i="19" s="1"/>
  <c r="W53" i="19"/>
  <c r="Y53" i="19" s="1"/>
  <c r="V53" i="19"/>
  <c r="X53" i="19" s="1"/>
  <c r="I53" i="19"/>
  <c r="H53" i="19"/>
  <c r="Y52" i="19"/>
  <c r="X52" i="19"/>
  <c r="W52" i="19"/>
  <c r="V52" i="19"/>
  <c r="Q52" i="19"/>
  <c r="P52" i="19"/>
  <c r="M52" i="19"/>
  <c r="L52" i="19"/>
  <c r="I52" i="19"/>
  <c r="H52" i="19"/>
  <c r="W51" i="19"/>
  <c r="Y51" i="19" s="1"/>
  <c r="V51" i="19"/>
  <c r="X51" i="19" s="1"/>
  <c r="Q51" i="19"/>
  <c r="P51" i="19"/>
  <c r="M51" i="19"/>
  <c r="L51" i="19"/>
  <c r="I51" i="19"/>
  <c r="H51" i="19"/>
  <c r="Y50" i="19"/>
  <c r="X50" i="19"/>
  <c r="W50" i="19"/>
  <c r="V50" i="19"/>
  <c r="Q50" i="19"/>
  <c r="P50" i="19"/>
  <c r="I50" i="19"/>
  <c r="H50" i="19"/>
  <c r="Y49" i="19"/>
  <c r="X49" i="19"/>
  <c r="W49" i="19"/>
  <c r="V49" i="19"/>
  <c r="M49" i="19"/>
  <c r="L49" i="19"/>
  <c r="I49" i="19"/>
  <c r="H49" i="19"/>
  <c r="Y48" i="19"/>
  <c r="X48" i="19"/>
  <c r="W48" i="19"/>
  <c r="V48" i="19"/>
  <c r="I48" i="19"/>
  <c r="H48" i="19"/>
  <c r="W47" i="19"/>
  <c r="Y47" i="19" s="1"/>
  <c r="V47" i="19"/>
  <c r="X47" i="19" s="1"/>
  <c r="I47" i="19"/>
  <c r="H47" i="19"/>
  <c r="Y46" i="19"/>
  <c r="X46" i="19"/>
  <c r="W46" i="19"/>
  <c r="V46" i="19"/>
  <c r="U46" i="19"/>
  <c r="T46" i="19"/>
  <c r="Q46" i="19"/>
  <c r="P46" i="19"/>
  <c r="I46" i="19"/>
  <c r="H46" i="19"/>
  <c r="W45" i="19"/>
  <c r="Y45" i="19" s="1"/>
  <c r="V45" i="19"/>
  <c r="X45" i="19" s="1"/>
  <c r="M45" i="19"/>
  <c r="L45" i="19"/>
  <c r="L54" i="19" s="1"/>
  <c r="L97" i="19" s="1"/>
  <c r="I45" i="19"/>
  <c r="H45" i="19"/>
  <c r="W44" i="19"/>
  <c r="Y44" i="19" s="1"/>
  <c r="V44" i="19"/>
  <c r="X44" i="19" s="1"/>
  <c r="I44" i="19"/>
  <c r="H44" i="19"/>
  <c r="Y43" i="19"/>
  <c r="X43" i="19"/>
  <c r="W43" i="19"/>
  <c r="V43" i="19"/>
  <c r="I43" i="19"/>
  <c r="H43" i="19"/>
  <c r="W42" i="19"/>
  <c r="Y42" i="19" s="1"/>
  <c r="V42" i="19"/>
  <c r="X42" i="19" s="1"/>
  <c r="I42" i="19"/>
  <c r="H42" i="19"/>
  <c r="Y41" i="19"/>
  <c r="X41" i="19"/>
  <c r="W41" i="19"/>
  <c r="V41" i="19"/>
  <c r="I41" i="19"/>
  <c r="H41" i="19"/>
  <c r="W40" i="19"/>
  <c r="Y40" i="19" s="1"/>
  <c r="V40" i="19"/>
  <c r="X40" i="19" s="1"/>
  <c r="Q40" i="19"/>
  <c r="P40" i="19"/>
  <c r="I40" i="19"/>
  <c r="H40" i="19"/>
  <c r="W39" i="19"/>
  <c r="Y39" i="19" s="1"/>
  <c r="V39" i="19"/>
  <c r="X39" i="19" s="1"/>
  <c r="Q39" i="19"/>
  <c r="P39" i="19"/>
  <c r="I39" i="19"/>
  <c r="H39" i="19"/>
  <c r="H54" i="19" s="1"/>
  <c r="H97" i="19" s="1"/>
  <c r="S38" i="19"/>
  <c r="S96" i="19" s="1"/>
  <c r="O143" i="19" s="1"/>
  <c r="R38" i="19"/>
  <c r="O38" i="19"/>
  <c r="Q38" i="19" s="1"/>
  <c r="Q96" i="19" s="1"/>
  <c r="N38" i="19"/>
  <c r="N96" i="19" s="1"/>
  <c r="K38" i="19"/>
  <c r="K96" i="19" s="1"/>
  <c r="J38" i="19"/>
  <c r="G38" i="19"/>
  <c r="I38" i="19" s="1"/>
  <c r="I96" i="19" s="1"/>
  <c r="F38" i="19"/>
  <c r="F96" i="19" s="1"/>
  <c r="W37" i="19"/>
  <c r="Y37" i="19" s="1"/>
  <c r="V37" i="19"/>
  <c r="X37" i="19" s="1"/>
  <c r="I37" i="19"/>
  <c r="H37" i="19"/>
  <c r="Y36" i="19"/>
  <c r="X36" i="19"/>
  <c r="W36" i="19"/>
  <c r="V36" i="19"/>
  <c r="Q36" i="19"/>
  <c r="P36" i="19"/>
  <c r="I36" i="19"/>
  <c r="H36" i="19"/>
  <c r="Y35" i="19"/>
  <c r="X35" i="19"/>
  <c r="W35" i="19"/>
  <c r="V35" i="19"/>
  <c r="I35" i="19"/>
  <c r="H35" i="19"/>
  <c r="W34" i="19"/>
  <c r="Y34" i="19" s="1"/>
  <c r="V34" i="19"/>
  <c r="X34" i="19" s="1"/>
  <c r="Q34" i="19"/>
  <c r="P34" i="19"/>
  <c r="I34" i="19"/>
  <c r="H34" i="19"/>
  <c r="W33" i="19"/>
  <c r="Y33" i="19" s="1"/>
  <c r="V33" i="19"/>
  <c r="X33" i="19" s="1"/>
  <c r="M33" i="19"/>
  <c r="L33" i="19"/>
  <c r="I33" i="19"/>
  <c r="H33" i="19"/>
  <c r="W32" i="19"/>
  <c r="Y32" i="19" s="1"/>
  <c r="V32" i="19"/>
  <c r="X32" i="19" s="1"/>
  <c r="M32" i="19"/>
  <c r="L32" i="19"/>
  <c r="I32" i="19"/>
  <c r="H32" i="19"/>
  <c r="W31" i="19"/>
  <c r="Y31" i="19" s="1"/>
  <c r="V31" i="19"/>
  <c r="X31" i="19" s="1"/>
  <c r="U31" i="19"/>
  <c r="T31" i="19"/>
  <c r="T38" i="19" s="1"/>
  <c r="I31" i="19"/>
  <c r="H31" i="19"/>
  <c r="W30" i="19"/>
  <c r="Y30" i="19" s="1"/>
  <c r="V30" i="19"/>
  <c r="X30" i="19" s="1"/>
  <c r="I30" i="19"/>
  <c r="H30" i="19"/>
  <c r="Y29" i="19"/>
  <c r="X29" i="19"/>
  <c r="W29" i="19"/>
  <c r="V29" i="19"/>
  <c r="M29" i="19"/>
  <c r="L29" i="19"/>
  <c r="I29" i="19"/>
  <c r="H29" i="19"/>
  <c r="Y28" i="19"/>
  <c r="X28" i="19"/>
  <c r="W28" i="19"/>
  <c r="V28" i="19"/>
  <c r="M28" i="19"/>
  <c r="L28" i="19"/>
  <c r="W27" i="19"/>
  <c r="V27" i="19"/>
  <c r="X27" i="19" s="1"/>
  <c r="I27" i="19"/>
  <c r="H27" i="19"/>
  <c r="Y26" i="19"/>
  <c r="X26" i="19"/>
  <c r="W26" i="19"/>
  <c r="V26" i="19"/>
  <c r="Q26" i="19"/>
  <c r="P26" i="19"/>
  <c r="I26" i="19"/>
  <c r="H26" i="19"/>
  <c r="Y25" i="19"/>
  <c r="X25" i="19"/>
  <c r="W25" i="19"/>
  <c r="V25" i="19"/>
  <c r="I25" i="19"/>
  <c r="H25" i="19"/>
  <c r="W24" i="19"/>
  <c r="Y24" i="19" s="1"/>
  <c r="V24" i="19"/>
  <c r="X24" i="19" s="1"/>
  <c r="Q24" i="19"/>
  <c r="P24" i="19"/>
  <c r="I24" i="19"/>
  <c r="H24" i="19"/>
  <c r="W23" i="19"/>
  <c r="Y23" i="19" s="1"/>
  <c r="V23" i="19"/>
  <c r="X23" i="19" s="1"/>
  <c r="Q23" i="19"/>
  <c r="P23" i="19"/>
  <c r="I23" i="19"/>
  <c r="H23" i="19"/>
  <c r="W22" i="19"/>
  <c r="Y22" i="19" s="1"/>
  <c r="V22" i="19"/>
  <c r="I22" i="19"/>
  <c r="H22" i="19"/>
  <c r="Y21" i="19"/>
  <c r="X21" i="19"/>
  <c r="W21" i="19"/>
  <c r="V21" i="19"/>
  <c r="I21" i="19"/>
  <c r="H21" i="19"/>
  <c r="W20" i="19"/>
  <c r="V20" i="19"/>
  <c r="X20" i="19" s="1"/>
  <c r="I20" i="19"/>
  <c r="H20" i="19"/>
  <c r="Y19" i="19"/>
  <c r="X19" i="19"/>
  <c r="W19" i="19"/>
  <c r="V19" i="19"/>
  <c r="Q19" i="19"/>
  <c r="P19" i="19"/>
  <c r="W18" i="19"/>
  <c r="Y18" i="19" s="1"/>
  <c r="V18" i="19"/>
  <c r="X18" i="19" s="1"/>
  <c r="Q18" i="19"/>
  <c r="P18" i="19"/>
  <c r="I18" i="19"/>
  <c r="H18" i="19"/>
  <c r="W17" i="19"/>
  <c r="Y17" i="19" s="1"/>
  <c r="V17" i="19"/>
  <c r="X17" i="19" s="1"/>
  <c r="I17" i="19"/>
  <c r="H17" i="19"/>
  <c r="Y16" i="19"/>
  <c r="X16" i="19"/>
  <c r="W16" i="19"/>
  <c r="V16" i="19"/>
  <c r="I16" i="19"/>
  <c r="H16" i="19"/>
  <c r="W15" i="19"/>
  <c r="V15" i="19"/>
  <c r="X15" i="19" s="1"/>
  <c r="I15" i="19"/>
  <c r="H15" i="19"/>
  <c r="Y14" i="19"/>
  <c r="X14" i="19"/>
  <c r="W14" i="19"/>
  <c r="V14" i="19"/>
  <c r="M14" i="19"/>
  <c r="L14" i="19"/>
  <c r="I14" i="19"/>
  <c r="H14" i="19"/>
  <c r="Y13" i="19"/>
  <c r="X13" i="19"/>
  <c r="W13" i="19"/>
  <c r="V13" i="19"/>
  <c r="Q13" i="19"/>
  <c r="P13" i="19"/>
  <c r="I13" i="19"/>
  <c r="H13" i="19"/>
  <c r="Y12" i="19"/>
  <c r="X12" i="19"/>
  <c r="W12" i="19"/>
  <c r="V12" i="19"/>
  <c r="I12" i="19"/>
  <c r="H12" i="19"/>
  <c r="W11" i="19"/>
  <c r="Y11" i="19" s="1"/>
  <c r="V11" i="19"/>
  <c r="Q11" i="19"/>
  <c r="P11" i="19"/>
  <c r="Y10" i="19"/>
  <c r="X10" i="19"/>
  <c r="W10" i="19"/>
  <c r="V10" i="19"/>
  <c r="M10" i="19"/>
  <c r="L10" i="19"/>
  <c r="I10" i="19"/>
  <c r="H10" i="19"/>
  <c r="Y9" i="19"/>
  <c r="X9" i="19"/>
  <c r="W9" i="19"/>
  <c r="V9" i="19"/>
  <c r="Q9" i="19"/>
  <c r="P9" i="19"/>
  <c r="M9" i="19"/>
  <c r="L9" i="19"/>
  <c r="I9" i="19"/>
  <c r="H9" i="19"/>
  <c r="W8" i="19"/>
  <c r="V8" i="19"/>
  <c r="X8" i="19" s="1"/>
  <c r="I8" i="19"/>
  <c r="H8" i="19"/>
  <c r="U146" i="18"/>
  <c r="T146" i="18"/>
  <c r="S146" i="18"/>
  <c r="R146" i="18"/>
  <c r="M146" i="18"/>
  <c r="L146" i="18"/>
  <c r="K146" i="18"/>
  <c r="J146" i="18"/>
  <c r="U145" i="18"/>
  <c r="T145" i="18"/>
  <c r="S145" i="18"/>
  <c r="R145" i="18"/>
  <c r="M145" i="18"/>
  <c r="L145" i="18"/>
  <c r="K145" i="18"/>
  <c r="J145" i="18"/>
  <c r="U144" i="18"/>
  <c r="T144" i="18"/>
  <c r="S144" i="18"/>
  <c r="R144" i="18"/>
  <c r="M144" i="18"/>
  <c r="L144" i="18"/>
  <c r="K144" i="18"/>
  <c r="J144" i="18"/>
  <c r="U143" i="18"/>
  <c r="T143" i="18"/>
  <c r="S143" i="18"/>
  <c r="R143" i="18"/>
  <c r="M143" i="18"/>
  <c r="L143" i="18"/>
  <c r="K143" i="18"/>
  <c r="J143" i="18"/>
  <c r="M125" i="18"/>
  <c r="K125" i="18"/>
  <c r="S147" i="18" s="1"/>
  <c r="J125" i="18"/>
  <c r="R147" i="18" s="1"/>
  <c r="I125" i="18"/>
  <c r="H125" i="18"/>
  <c r="G125" i="18"/>
  <c r="K147" i="18" s="1"/>
  <c r="F125" i="18"/>
  <c r="J147" i="18" s="1"/>
  <c r="L147" i="18" s="1"/>
  <c r="M124" i="18"/>
  <c r="L124" i="18"/>
  <c r="I124" i="18"/>
  <c r="H124" i="18"/>
  <c r="M123" i="18"/>
  <c r="L123" i="18"/>
  <c r="I123" i="18"/>
  <c r="H123" i="18"/>
  <c r="M122" i="18"/>
  <c r="L122" i="18"/>
  <c r="L125" i="18" s="1"/>
  <c r="I122" i="18"/>
  <c r="H122" i="18"/>
  <c r="M121" i="18"/>
  <c r="L121" i="18"/>
  <c r="I121" i="18"/>
  <c r="H121" i="18"/>
  <c r="Q99" i="18"/>
  <c r="O99" i="18"/>
  <c r="O146" i="18" s="1"/>
  <c r="Q146" i="18" s="1"/>
  <c r="L99" i="18"/>
  <c r="I99" i="18"/>
  <c r="G99" i="18"/>
  <c r="Q98" i="18"/>
  <c r="L98" i="18"/>
  <c r="I98" i="18"/>
  <c r="P97" i="18"/>
  <c r="L96" i="18"/>
  <c r="Q85" i="18"/>
  <c r="O85" i="18"/>
  <c r="N85" i="18"/>
  <c r="N99" i="18" s="1"/>
  <c r="N146" i="18" s="1"/>
  <c r="M85" i="18"/>
  <c r="M99" i="18" s="1"/>
  <c r="L85" i="18"/>
  <c r="K85" i="18"/>
  <c r="K99" i="18" s="1"/>
  <c r="J85" i="18"/>
  <c r="J99" i="18" s="1"/>
  <c r="I85" i="18"/>
  <c r="G85" i="18"/>
  <c r="F85" i="18"/>
  <c r="F99" i="18" s="1"/>
  <c r="Y84" i="18"/>
  <c r="X84" i="18"/>
  <c r="W84" i="18"/>
  <c r="V84" i="18"/>
  <c r="Q84" i="18"/>
  <c r="P84" i="18"/>
  <c r="I84" i="18"/>
  <c r="H84" i="18"/>
  <c r="Y83" i="18"/>
  <c r="X83" i="18"/>
  <c r="W83" i="18"/>
  <c r="V83" i="18"/>
  <c r="Q83" i="18"/>
  <c r="P83" i="18"/>
  <c r="I83" i="18"/>
  <c r="H83" i="18"/>
  <c r="Y82" i="18"/>
  <c r="X82" i="18"/>
  <c r="W82" i="18"/>
  <c r="V82" i="18"/>
  <c r="I82" i="18"/>
  <c r="H82" i="18"/>
  <c r="H85" i="18" s="1"/>
  <c r="H99" i="18" s="1"/>
  <c r="W81" i="18"/>
  <c r="Y81" i="18" s="1"/>
  <c r="V81" i="18"/>
  <c r="I81" i="18"/>
  <c r="H81" i="18"/>
  <c r="Y80" i="18"/>
  <c r="X80" i="18"/>
  <c r="W80" i="18"/>
  <c r="V80" i="18"/>
  <c r="I80" i="18"/>
  <c r="H80" i="18"/>
  <c r="W79" i="18"/>
  <c r="V79" i="18"/>
  <c r="X79" i="18" s="1"/>
  <c r="I79" i="18"/>
  <c r="H79" i="18"/>
  <c r="Y78" i="18"/>
  <c r="X78" i="18"/>
  <c r="W78" i="18"/>
  <c r="V78" i="18"/>
  <c r="Q78" i="18"/>
  <c r="P78" i="18"/>
  <c r="M78" i="18"/>
  <c r="L78" i="18"/>
  <c r="I78" i="18"/>
  <c r="H78" i="18"/>
  <c r="W77" i="18"/>
  <c r="Y77" i="18" s="1"/>
  <c r="V77" i="18"/>
  <c r="X77" i="18" s="1"/>
  <c r="Q77" i="18"/>
  <c r="P77" i="18"/>
  <c r="I77" i="18"/>
  <c r="H77" i="18"/>
  <c r="W76" i="18"/>
  <c r="Y76" i="18" s="1"/>
  <c r="V76" i="18"/>
  <c r="X76" i="18" s="1"/>
  <c r="Q76" i="18"/>
  <c r="P76" i="18"/>
  <c r="I76" i="18"/>
  <c r="H76" i="18"/>
  <c r="W75" i="18"/>
  <c r="V75" i="18"/>
  <c r="X75" i="18" s="1"/>
  <c r="Q75" i="18"/>
  <c r="P75" i="18"/>
  <c r="M75" i="18"/>
  <c r="L75" i="18"/>
  <c r="I75" i="18"/>
  <c r="H75" i="18"/>
  <c r="Y74" i="18"/>
  <c r="X74" i="18"/>
  <c r="W74" i="18"/>
  <c r="V74" i="18"/>
  <c r="I74" i="18"/>
  <c r="H74" i="18"/>
  <c r="W73" i="18"/>
  <c r="V73" i="18"/>
  <c r="X73" i="18" s="1"/>
  <c r="M73" i="18"/>
  <c r="L73" i="18"/>
  <c r="I73" i="18"/>
  <c r="H73" i="18"/>
  <c r="W72" i="18"/>
  <c r="Y72" i="18" s="1"/>
  <c r="V72" i="18"/>
  <c r="X72" i="18" s="1"/>
  <c r="I72" i="18"/>
  <c r="H72" i="18"/>
  <c r="Y71" i="18"/>
  <c r="X71" i="18"/>
  <c r="W71" i="18"/>
  <c r="W85" i="18" s="1"/>
  <c r="V71" i="18"/>
  <c r="Q71" i="18"/>
  <c r="P71" i="18"/>
  <c r="P85" i="18" s="1"/>
  <c r="P99" i="18" s="1"/>
  <c r="I71" i="18"/>
  <c r="H71" i="18"/>
  <c r="Q70" i="18"/>
  <c r="O70" i="18"/>
  <c r="O98" i="18" s="1"/>
  <c r="O145" i="18" s="1"/>
  <c r="N70" i="18"/>
  <c r="N98" i="18" s="1"/>
  <c r="N145" i="18" s="1"/>
  <c r="P145" i="18" s="1"/>
  <c r="M70" i="18"/>
  <c r="M98" i="18" s="1"/>
  <c r="L70" i="18"/>
  <c r="K70" i="18"/>
  <c r="K98" i="18" s="1"/>
  <c r="J70" i="18"/>
  <c r="J98" i="18" s="1"/>
  <c r="I70" i="18"/>
  <c r="G70" i="18"/>
  <c r="G98" i="18" s="1"/>
  <c r="F70" i="18"/>
  <c r="F98" i="18" s="1"/>
  <c r="F145" i="18" s="1"/>
  <c r="Y69" i="18"/>
  <c r="X69" i="18"/>
  <c r="W69" i="18"/>
  <c r="V69" i="18"/>
  <c r="Q69" i="18"/>
  <c r="P69" i="18"/>
  <c r="I69" i="18"/>
  <c r="H69" i="18"/>
  <c r="Y68" i="18"/>
  <c r="X68" i="18"/>
  <c r="W68" i="18"/>
  <c r="V68" i="18"/>
  <c r="Q68" i="18"/>
  <c r="P68" i="18"/>
  <c r="I68" i="18"/>
  <c r="H68" i="18"/>
  <c r="Y67" i="18"/>
  <c r="X67" i="18"/>
  <c r="W67" i="18"/>
  <c r="V67" i="18"/>
  <c r="Q67" i="18"/>
  <c r="P67" i="18"/>
  <c r="I67" i="18"/>
  <c r="H67" i="18"/>
  <c r="Y66" i="18"/>
  <c r="X66" i="18"/>
  <c r="W66" i="18"/>
  <c r="V66" i="18"/>
  <c r="Q66" i="18"/>
  <c r="P66" i="18"/>
  <c r="P70" i="18" s="1"/>
  <c r="P98" i="18" s="1"/>
  <c r="I66" i="18"/>
  <c r="H66" i="18"/>
  <c r="Y65" i="18"/>
  <c r="X65" i="18"/>
  <c r="W65" i="18"/>
  <c r="V65" i="18"/>
  <c r="I65" i="18"/>
  <c r="H65" i="18"/>
  <c r="W64" i="18"/>
  <c r="Y64" i="18" s="1"/>
  <c r="V64" i="18"/>
  <c r="X64" i="18" s="1"/>
  <c r="I64" i="18"/>
  <c r="H64" i="18"/>
  <c r="Y63" i="18"/>
  <c r="X63" i="18"/>
  <c r="W63" i="18"/>
  <c r="V63" i="18"/>
  <c r="Q63" i="18"/>
  <c r="P63" i="18"/>
  <c r="I63" i="18"/>
  <c r="H63" i="18"/>
  <c r="Y62" i="18"/>
  <c r="X62" i="18"/>
  <c r="W62" i="18"/>
  <c r="V62" i="18"/>
  <c r="M62" i="18"/>
  <c r="L62" i="18"/>
  <c r="I62" i="18"/>
  <c r="H62" i="18"/>
  <c r="Y61" i="18"/>
  <c r="X61" i="18"/>
  <c r="W61" i="18"/>
  <c r="V61" i="18"/>
  <c r="I61" i="18"/>
  <c r="H61" i="18"/>
  <c r="W60" i="18"/>
  <c r="V60" i="18"/>
  <c r="X60" i="18" s="1"/>
  <c r="I60" i="18"/>
  <c r="H60" i="18"/>
  <c r="Y59" i="18"/>
  <c r="X59" i="18"/>
  <c r="W59" i="18"/>
  <c r="V59" i="18"/>
  <c r="Q59" i="18"/>
  <c r="P59" i="18"/>
  <c r="I59" i="18"/>
  <c r="H59" i="18"/>
  <c r="Y58" i="18"/>
  <c r="X58" i="18"/>
  <c r="W58" i="18"/>
  <c r="Y57" i="18" s="1"/>
  <c r="V58" i="18"/>
  <c r="I58" i="18"/>
  <c r="H58" i="18"/>
  <c r="W57" i="18"/>
  <c r="V57" i="18"/>
  <c r="Q57" i="18"/>
  <c r="P57" i="18"/>
  <c r="I57" i="18"/>
  <c r="H57" i="18"/>
  <c r="W56" i="18"/>
  <c r="Y56" i="18" s="1"/>
  <c r="V56" i="18"/>
  <c r="X56" i="18" s="1"/>
  <c r="M56" i="18"/>
  <c r="L56" i="18"/>
  <c r="I56" i="18"/>
  <c r="H56" i="18"/>
  <c r="H70" i="18" s="1"/>
  <c r="H98" i="18" s="1"/>
  <c r="W55" i="18"/>
  <c r="V55" i="18"/>
  <c r="X55" i="18" s="1"/>
  <c r="Q55" i="18"/>
  <c r="M55" i="18"/>
  <c r="L55" i="18"/>
  <c r="I55" i="18"/>
  <c r="H55" i="18"/>
  <c r="S54" i="18"/>
  <c r="R54" i="18"/>
  <c r="R97" i="18" s="1"/>
  <c r="P54" i="18"/>
  <c r="O54" i="18"/>
  <c r="O97" i="18" s="1"/>
  <c r="N54" i="18"/>
  <c r="N97" i="18" s="1"/>
  <c r="N144" i="18" s="1"/>
  <c r="K54" i="18"/>
  <c r="J54" i="18"/>
  <c r="J97" i="18" s="1"/>
  <c r="H54" i="18"/>
  <c r="H97" i="18" s="1"/>
  <c r="G54" i="18"/>
  <c r="G97" i="18" s="1"/>
  <c r="F54" i="18"/>
  <c r="F97" i="18" s="1"/>
  <c r="W53" i="18"/>
  <c r="V53" i="18"/>
  <c r="I53" i="18"/>
  <c r="H53" i="18"/>
  <c r="Y52" i="18"/>
  <c r="W52" i="18"/>
  <c r="V52" i="18"/>
  <c r="X52" i="18" s="1"/>
  <c r="Q52" i="18"/>
  <c r="P52" i="18"/>
  <c r="M52" i="18"/>
  <c r="L52" i="18"/>
  <c r="I52" i="18"/>
  <c r="H52" i="18"/>
  <c r="W51" i="18"/>
  <c r="V51" i="18"/>
  <c r="Q51" i="18"/>
  <c r="P51" i="18"/>
  <c r="M51" i="18"/>
  <c r="L51" i="18"/>
  <c r="I51" i="18"/>
  <c r="H51" i="18"/>
  <c r="Y50" i="18"/>
  <c r="W50" i="18"/>
  <c r="V50" i="18"/>
  <c r="X50" i="18" s="1"/>
  <c r="Q50" i="18"/>
  <c r="P50" i="18"/>
  <c r="I50" i="18"/>
  <c r="H50" i="18"/>
  <c r="Y49" i="18"/>
  <c r="W49" i="18"/>
  <c r="V49" i="18"/>
  <c r="X49" i="18" s="1"/>
  <c r="M49" i="18"/>
  <c r="L49" i="18"/>
  <c r="I49" i="18"/>
  <c r="H49" i="18"/>
  <c r="W48" i="18"/>
  <c r="V48" i="18"/>
  <c r="I48" i="18"/>
  <c r="H48" i="18"/>
  <c r="W47" i="18"/>
  <c r="V47" i="18"/>
  <c r="I47" i="18"/>
  <c r="H47" i="18"/>
  <c r="Y46" i="18"/>
  <c r="W46" i="18"/>
  <c r="V46" i="18"/>
  <c r="X46" i="18" s="1"/>
  <c r="U46" i="18"/>
  <c r="T46" i="18"/>
  <c r="Q46" i="18"/>
  <c r="P46" i="18"/>
  <c r="I46" i="18"/>
  <c r="H46" i="18"/>
  <c r="W45" i="18"/>
  <c r="V45" i="18"/>
  <c r="M45" i="18"/>
  <c r="L45" i="18"/>
  <c r="I45" i="18"/>
  <c r="H45" i="18"/>
  <c r="W44" i="18"/>
  <c r="V44" i="18"/>
  <c r="I44" i="18"/>
  <c r="H44" i="18"/>
  <c r="Y43" i="18"/>
  <c r="W43" i="18"/>
  <c r="V43" i="18"/>
  <c r="X43" i="18" s="1"/>
  <c r="I43" i="18"/>
  <c r="H43" i="18"/>
  <c r="X42" i="18"/>
  <c r="W42" i="18"/>
  <c r="Y42" i="18" s="1"/>
  <c r="V42" i="18"/>
  <c r="I42" i="18"/>
  <c r="H42" i="18"/>
  <c r="W41" i="18"/>
  <c r="V41" i="18"/>
  <c r="X41" i="18" s="1"/>
  <c r="I41" i="18"/>
  <c r="H41" i="18"/>
  <c r="W40" i="18"/>
  <c r="V40" i="18"/>
  <c r="Q40" i="18"/>
  <c r="P40" i="18"/>
  <c r="I40" i="18"/>
  <c r="H40" i="18"/>
  <c r="W39" i="18"/>
  <c r="V39" i="18"/>
  <c r="V54" i="18" s="1"/>
  <c r="V97" i="18" s="1"/>
  <c r="Q39" i="18"/>
  <c r="P39" i="18"/>
  <c r="I39" i="18"/>
  <c r="H39" i="18"/>
  <c r="S38" i="18"/>
  <c r="S96" i="18" s="1"/>
  <c r="R38" i="18"/>
  <c r="R96" i="18" s="1"/>
  <c r="O38" i="18"/>
  <c r="N38" i="18"/>
  <c r="N86" i="18" s="1"/>
  <c r="L38" i="18"/>
  <c r="K38" i="18"/>
  <c r="K96" i="18" s="1"/>
  <c r="J38" i="18"/>
  <c r="J96" i="18" s="1"/>
  <c r="G38" i="18"/>
  <c r="F38" i="18"/>
  <c r="F86" i="18" s="1"/>
  <c r="X37" i="18"/>
  <c r="W37" i="18"/>
  <c r="Y37" i="18" s="1"/>
  <c r="V37" i="18"/>
  <c r="I37" i="18"/>
  <c r="H37" i="18"/>
  <c r="W36" i="18"/>
  <c r="V36" i="18"/>
  <c r="X36" i="18" s="1"/>
  <c r="Q36" i="18"/>
  <c r="P36" i="18"/>
  <c r="I36" i="18"/>
  <c r="H36" i="18"/>
  <c r="W35" i="18"/>
  <c r="V35" i="18"/>
  <c r="X35" i="18" s="1"/>
  <c r="I35" i="18"/>
  <c r="H35" i="18"/>
  <c r="W34" i="18"/>
  <c r="V34" i="18"/>
  <c r="Q34" i="18"/>
  <c r="P34" i="18"/>
  <c r="I34" i="18"/>
  <c r="H34" i="18"/>
  <c r="W33" i="18"/>
  <c r="V33" i="18"/>
  <c r="M33" i="18"/>
  <c r="L33" i="18"/>
  <c r="I33" i="18"/>
  <c r="H33" i="18"/>
  <c r="W32" i="18"/>
  <c r="V32" i="18"/>
  <c r="M32" i="18"/>
  <c r="L32" i="18"/>
  <c r="I32" i="18"/>
  <c r="H32" i="18"/>
  <c r="W31" i="18"/>
  <c r="V31" i="18"/>
  <c r="U31" i="18"/>
  <c r="T31" i="18"/>
  <c r="T38" i="18" s="1"/>
  <c r="I31" i="18"/>
  <c r="H31" i="18"/>
  <c r="W30" i="18"/>
  <c r="V30" i="18"/>
  <c r="I30" i="18"/>
  <c r="H30" i="18"/>
  <c r="Y29" i="18"/>
  <c r="W29" i="18"/>
  <c r="V29" i="18"/>
  <c r="X29" i="18" s="1"/>
  <c r="M29" i="18"/>
  <c r="L29" i="18"/>
  <c r="I29" i="18"/>
  <c r="H29" i="18"/>
  <c r="W28" i="18"/>
  <c r="V28" i="18"/>
  <c r="Y28" i="18" s="1"/>
  <c r="M28" i="18"/>
  <c r="L28" i="18"/>
  <c r="X27" i="18"/>
  <c r="W27" i="18"/>
  <c r="Y27" i="18" s="1"/>
  <c r="V27" i="18"/>
  <c r="I27" i="18"/>
  <c r="H27" i="18"/>
  <c r="W26" i="18"/>
  <c r="V26" i="18"/>
  <c r="X26" i="18" s="1"/>
  <c r="Q26" i="18"/>
  <c r="P26" i="18"/>
  <c r="I26" i="18"/>
  <c r="H26" i="18"/>
  <c r="W25" i="18"/>
  <c r="V25" i="18"/>
  <c r="X25" i="18" s="1"/>
  <c r="I25" i="18"/>
  <c r="H25" i="18"/>
  <c r="W24" i="18"/>
  <c r="V24" i="18"/>
  <c r="Q24" i="18"/>
  <c r="P24" i="18"/>
  <c r="I24" i="18"/>
  <c r="H24" i="18"/>
  <c r="W23" i="18"/>
  <c r="V23" i="18"/>
  <c r="Q23" i="18"/>
  <c r="P23" i="18"/>
  <c r="I23" i="18"/>
  <c r="H23" i="18"/>
  <c r="W22" i="18"/>
  <c r="V22" i="18"/>
  <c r="I22" i="18"/>
  <c r="H22" i="18"/>
  <c r="W21" i="18"/>
  <c r="V21" i="18"/>
  <c r="Y21" i="18" s="1"/>
  <c r="I21" i="18"/>
  <c r="H21" i="18"/>
  <c r="X20" i="18"/>
  <c r="W20" i="18"/>
  <c r="Y20" i="18" s="1"/>
  <c r="V20" i="18"/>
  <c r="I20" i="18"/>
  <c r="H20" i="18"/>
  <c r="Y19" i="18"/>
  <c r="W19" i="18"/>
  <c r="V19" i="18"/>
  <c r="X19" i="18" s="1"/>
  <c r="Q19" i="18"/>
  <c r="P19" i="18"/>
  <c r="W18" i="18"/>
  <c r="V18" i="18"/>
  <c r="Q18" i="18"/>
  <c r="P18" i="18"/>
  <c r="I18" i="18"/>
  <c r="H18" i="18"/>
  <c r="W17" i="18"/>
  <c r="V17" i="18"/>
  <c r="I17" i="18"/>
  <c r="H17" i="18"/>
  <c r="W16" i="18"/>
  <c r="V16" i="18"/>
  <c r="Y16" i="18" s="1"/>
  <c r="I16" i="18"/>
  <c r="H16" i="18"/>
  <c r="X15" i="18"/>
  <c r="W15" i="18"/>
  <c r="Y15" i="18" s="1"/>
  <c r="V15" i="18"/>
  <c r="I15" i="18"/>
  <c r="H15" i="18"/>
  <c r="Y14" i="18"/>
  <c r="W14" i="18"/>
  <c r="V14" i="18"/>
  <c r="X14" i="18" s="1"/>
  <c r="M14" i="18"/>
  <c r="L14" i="18"/>
  <c r="I14" i="18"/>
  <c r="H14" i="18"/>
  <c r="Y13" i="18"/>
  <c r="W13" i="18"/>
  <c r="V13" i="18"/>
  <c r="X13" i="18" s="1"/>
  <c r="Q13" i="18"/>
  <c r="P13" i="18"/>
  <c r="I13" i="18"/>
  <c r="H13" i="18"/>
  <c r="Y12" i="18"/>
  <c r="W12" i="18"/>
  <c r="V12" i="18"/>
  <c r="X12" i="18" s="1"/>
  <c r="I12" i="18"/>
  <c r="H12" i="18"/>
  <c r="W11" i="18"/>
  <c r="V11" i="18"/>
  <c r="Q11" i="18"/>
  <c r="P11" i="18"/>
  <c r="W10" i="18"/>
  <c r="V10" i="18"/>
  <c r="Y10" i="18" s="1"/>
  <c r="M10" i="18"/>
  <c r="L10" i="18"/>
  <c r="I10" i="18"/>
  <c r="H10" i="18"/>
  <c r="W9" i="18"/>
  <c r="V9" i="18"/>
  <c r="Y9" i="18" s="1"/>
  <c r="Q9" i="18"/>
  <c r="P9" i="18"/>
  <c r="M9" i="18"/>
  <c r="L9" i="18"/>
  <c r="I9" i="18"/>
  <c r="H9" i="18"/>
  <c r="W8" i="18"/>
  <c r="V8" i="18"/>
  <c r="V38" i="18" s="1"/>
  <c r="I8" i="18"/>
  <c r="H8" i="18"/>
  <c r="K147" i="17"/>
  <c r="S146" i="17"/>
  <c r="U146" i="17" s="1"/>
  <c r="R146" i="17"/>
  <c r="K146" i="17"/>
  <c r="J146" i="17"/>
  <c r="L146" i="17" s="1"/>
  <c r="S145" i="17"/>
  <c r="U145" i="17" s="1"/>
  <c r="R145" i="17"/>
  <c r="M145" i="17"/>
  <c r="K145" i="17"/>
  <c r="J145" i="17"/>
  <c r="L145" i="17" s="1"/>
  <c r="U144" i="17"/>
  <c r="S144" i="17"/>
  <c r="R144" i="17"/>
  <c r="T144" i="17" s="1"/>
  <c r="K144" i="17"/>
  <c r="J144" i="17"/>
  <c r="S143" i="17"/>
  <c r="R143" i="17"/>
  <c r="K143" i="17"/>
  <c r="J143" i="17"/>
  <c r="K125" i="17"/>
  <c r="J125" i="17"/>
  <c r="R147" i="17" s="1"/>
  <c r="G125" i="17"/>
  <c r="F125" i="17"/>
  <c r="I125" i="17" s="1"/>
  <c r="M124" i="17"/>
  <c r="L124" i="17"/>
  <c r="I124" i="17"/>
  <c r="H124" i="17"/>
  <c r="M123" i="17"/>
  <c r="L123" i="17"/>
  <c r="I123" i="17"/>
  <c r="H123" i="17"/>
  <c r="M122" i="17"/>
  <c r="L122" i="17"/>
  <c r="L125" i="17" s="1"/>
  <c r="I122" i="17"/>
  <c r="H122" i="17"/>
  <c r="M121" i="17"/>
  <c r="L121" i="17"/>
  <c r="I121" i="17"/>
  <c r="H121" i="17"/>
  <c r="H125" i="17" s="1"/>
  <c r="N99" i="17"/>
  <c r="N146" i="17" s="1"/>
  <c r="K99" i="17"/>
  <c r="F99" i="17"/>
  <c r="N98" i="17"/>
  <c r="N145" i="17" s="1"/>
  <c r="K98" i="17"/>
  <c r="F98" i="17"/>
  <c r="W97" i="17"/>
  <c r="O97" i="17"/>
  <c r="G97" i="17"/>
  <c r="S96" i="17"/>
  <c r="K96" i="17"/>
  <c r="O85" i="17"/>
  <c r="N85" i="17"/>
  <c r="K85" i="17"/>
  <c r="J85" i="17"/>
  <c r="J99" i="17" s="1"/>
  <c r="G85" i="17"/>
  <c r="F85" i="17"/>
  <c r="W84" i="17"/>
  <c r="V84" i="17"/>
  <c r="Y84" i="17" s="1"/>
  <c r="Q84" i="17"/>
  <c r="P84" i="17"/>
  <c r="I84" i="17"/>
  <c r="H84" i="17"/>
  <c r="W83" i="17"/>
  <c r="V83" i="17"/>
  <c r="Y83" i="17" s="1"/>
  <c r="Q83" i="17"/>
  <c r="P83" i="17"/>
  <c r="I83" i="17"/>
  <c r="H83" i="17"/>
  <c r="W82" i="17"/>
  <c r="V82" i="17"/>
  <c r="Y82" i="17" s="1"/>
  <c r="I82" i="17"/>
  <c r="H82" i="17"/>
  <c r="H85" i="17" s="1"/>
  <c r="H99" i="17" s="1"/>
  <c r="Y81" i="17"/>
  <c r="W81" i="17"/>
  <c r="X81" i="17" s="1"/>
  <c r="V81" i="17"/>
  <c r="I81" i="17"/>
  <c r="H81" i="17"/>
  <c r="W80" i="17"/>
  <c r="V80" i="17"/>
  <c r="I80" i="17"/>
  <c r="H80" i="17"/>
  <c r="W79" i="17"/>
  <c r="Y79" i="17" s="1"/>
  <c r="V79" i="17"/>
  <c r="X79" i="17" s="1"/>
  <c r="I79" i="17"/>
  <c r="H79" i="17"/>
  <c r="W78" i="17"/>
  <c r="V78" i="17"/>
  <c r="Y78" i="17" s="1"/>
  <c r="Q78" i="17"/>
  <c r="P78" i="17"/>
  <c r="M78" i="17"/>
  <c r="L78" i="17"/>
  <c r="I78" i="17"/>
  <c r="H78" i="17"/>
  <c r="W77" i="17"/>
  <c r="Y77" i="17" s="1"/>
  <c r="V77" i="17"/>
  <c r="X77" i="17" s="1"/>
  <c r="Q77" i="17"/>
  <c r="P77" i="17"/>
  <c r="I77" i="17"/>
  <c r="H77" i="17"/>
  <c r="W76" i="17"/>
  <c r="Y76" i="17" s="1"/>
  <c r="V76" i="17"/>
  <c r="X76" i="17" s="1"/>
  <c r="Q76" i="17"/>
  <c r="P76" i="17"/>
  <c r="I76" i="17"/>
  <c r="H76" i="17"/>
  <c r="W75" i="17"/>
  <c r="Y75" i="17" s="1"/>
  <c r="V75" i="17"/>
  <c r="X75" i="17" s="1"/>
  <c r="Q75" i="17"/>
  <c r="P75" i="17"/>
  <c r="M75" i="17"/>
  <c r="L75" i="17"/>
  <c r="I75" i="17"/>
  <c r="H75" i="17"/>
  <c r="W74" i="17"/>
  <c r="V74" i="17"/>
  <c r="I74" i="17"/>
  <c r="H74" i="17"/>
  <c r="W73" i="17"/>
  <c r="Y73" i="17" s="1"/>
  <c r="V73" i="17"/>
  <c r="X73" i="17" s="1"/>
  <c r="M73" i="17"/>
  <c r="L73" i="17"/>
  <c r="I73" i="17"/>
  <c r="H73" i="17"/>
  <c r="W72" i="17"/>
  <c r="Y72" i="17" s="1"/>
  <c r="V72" i="17"/>
  <c r="X72" i="17" s="1"/>
  <c r="I72" i="17"/>
  <c r="H72" i="17"/>
  <c r="W71" i="17"/>
  <c r="V71" i="17"/>
  <c r="Y71" i="17" s="1"/>
  <c r="Q71" i="17"/>
  <c r="P71" i="17"/>
  <c r="P85" i="17" s="1"/>
  <c r="P99" i="17" s="1"/>
  <c r="I71" i="17"/>
  <c r="H71" i="17"/>
  <c r="O70" i="17"/>
  <c r="O86" i="17" s="1"/>
  <c r="N70" i="17"/>
  <c r="K70" i="17"/>
  <c r="J70" i="17"/>
  <c r="J98" i="17" s="1"/>
  <c r="F145" i="17" s="1"/>
  <c r="G70" i="17"/>
  <c r="F70" i="17"/>
  <c r="W69" i="17"/>
  <c r="V69" i="17"/>
  <c r="Y69" i="17" s="1"/>
  <c r="Q69" i="17"/>
  <c r="P69" i="17"/>
  <c r="I69" i="17"/>
  <c r="H69" i="17"/>
  <c r="W68" i="17"/>
  <c r="V68" i="17"/>
  <c r="Y68" i="17" s="1"/>
  <c r="Q68" i="17"/>
  <c r="P68" i="17"/>
  <c r="I68" i="17"/>
  <c r="H68" i="17"/>
  <c r="W67" i="17"/>
  <c r="V67" i="17"/>
  <c r="Y67" i="17" s="1"/>
  <c r="Q67" i="17"/>
  <c r="P67" i="17"/>
  <c r="I67" i="17"/>
  <c r="H67" i="17"/>
  <c r="W66" i="17"/>
  <c r="Y66" i="17" s="1"/>
  <c r="V66" i="17"/>
  <c r="X66" i="17" s="1"/>
  <c r="Q66" i="17"/>
  <c r="P66" i="17"/>
  <c r="I66" i="17"/>
  <c r="H66" i="17"/>
  <c r="W65" i="17"/>
  <c r="Y65" i="17" s="1"/>
  <c r="V65" i="17"/>
  <c r="X65" i="17" s="1"/>
  <c r="I65" i="17"/>
  <c r="H65" i="17"/>
  <c r="Y64" i="17"/>
  <c r="W64" i="17"/>
  <c r="X64" i="17" s="1"/>
  <c r="V64" i="17"/>
  <c r="I64" i="17"/>
  <c r="H64" i="17"/>
  <c r="W63" i="17"/>
  <c r="V63" i="17"/>
  <c r="Q63" i="17"/>
  <c r="P63" i="17"/>
  <c r="I63" i="17"/>
  <c r="H63" i="17"/>
  <c r="W62" i="17"/>
  <c r="V62" i="17"/>
  <c r="M62" i="17"/>
  <c r="L62" i="17"/>
  <c r="I62" i="17"/>
  <c r="H62" i="17"/>
  <c r="W61" i="17"/>
  <c r="V61" i="17"/>
  <c r="I61" i="17"/>
  <c r="H61" i="17"/>
  <c r="W60" i="17"/>
  <c r="Y60" i="17" s="1"/>
  <c r="V60" i="17"/>
  <c r="X60" i="17" s="1"/>
  <c r="I60" i="17"/>
  <c r="H60" i="17"/>
  <c r="W59" i="17"/>
  <c r="Y59" i="17" s="1"/>
  <c r="V59" i="17"/>
  <c r="X59" i="17" s="1"/>
  <c r="Q59" i="17"/>
  <c r="P59" i="17"/>
  <c r="P70" i="17" s="1"/>
  <c r="P98" i="17" s="1"/>
  <c r="I59" i="17"/>
  <c r="H59" i="17"/>
  <c r="W58" i="17"/>
  <c r="Y58" i="17" s="1"/>
  <c r="V58" i="17"/>
  <c r="X58" i="17" s="1"/>
  <c r="I58" i="17"/>
  <c r="H58" i="17"/>
  <c r="Y57" i="17"/>
  <c r="W57" i="17"/>
  <c r="X57" i="17" s="1"/>
  <c r="V57" i="17"/>
  <c r="Q57" i="17"/>
  <c r="P57" i="17"/>
  <c r="I57" i="17"/>
  <c r="H57" i="17"/>
  <c r="Y56" i="17"/>
  <c r="W56" i="17"/>
  <c r="X56" i="17" s="1"/>
  <c r="V56" i="17"/>
  <c r="M56" i="17"/>
  <c r="L56" i="17"/>
  <c r="I56" i="17"/>
  <c r="H56" i="17"/>
  <c r="Y55" i="17"/>
  <c r="W55" i="17"/>
  <c r="X55" i="17" s="1"/>
  <c r="V55" i="17"/>
  <c r="Q55" i="17"/>
  <c r="M55" i="17"/>
  <c r="L55" i="17"/>
  <c r="I55" i="17"/>
  <c r="H55" i="17"/>
  <c r="H70" i="17" s="1"/>
  <c r="H98" i="17" s="1"/>
  <c r="S54" i="17"/>
  <c r="S97" i="17" s="1"/>
  <c r="R54" i="17"/>
  <c r="O54" i="17"/>
  <c r="Q54" i="17" s="1"/>
  <c r="Q97" i="17" s="1"/>
  <c r="N54" i="17"/>
  <c r="N97" i="17" s="1"/>
  <c r="K54" i="17"/>
  <c r="K97" i="17" s="1"/>
  <c r="J54" i="17"/>
  <c r="J97" i="17" s="1"/>
  <c r="G54" i="17"/>
  <c r="I54" i="17" s="1"/>
  <c r="I97" i="17" s="1"/>
  <c r="F54" i="17"/>
  <c r="F97" i="17" s="1"/>
  <c r="W53" i="17"/>
  <c r="V53" i="17"/>
  <c r="X53" i="17" s="1"/>
  <c r="I53" i="17"/>
  <c r="H53" i="17"/>
  <c r="W52" i="17"/>
  <c r="Y52" i="17" s="1"/>
  <c r="V52" i="17"/>
  <c r="Q52" i="17"/>
  <c r="P52" i="17"/>
  <c r="M52" i="17"/>
  <c r="L52" i="17"/>
  <c r="I52" i="17"/>
  <c r="H52" i="17"/>
  <c r="W51" i="17"/>
  <c r="V51" i="17"/>
  <c r="X51" i="17" s="1"/>
  <c r="Q51" i="17"/>
  <c r="P51" i="17"/>
  <c r="M51" i="17"/>
  <c r="L51" i="17"/>
  <c r="I51" i="17"/>
  <c r="H51" i="17"/>
  <c r="Y50" i="17"/>
  <c r="X50" i="17"/>
  <c r="W50" i="17"/>
  <c r="V50" i="17"/>
  <c r="Q50" i="17"/>
  <c r="P50" i="17"/>
  <c r="I50" i="17"/>
  <c r="H50" i="17"/>
  <c r="Y49" i="17"/>
  <c r="X49" i="17"/>
  <c r="W49" i="17"/>
  <c r="V49" i="17"/>
  <c r="M49" i="17"/>
  <c r="L49" i="17"/>
  <c r="I49" i="17"/>
  <c r="H49" i="17"/>
  <c r="Y48" i="17"/>
  <c r="X48" i="17"/>
  <c r="W48" i="17"/>
  <c r="V48" i="17"/>
  <c r="I48" i="17"/>
  <c r="H48" i="17"/>
  <c r="W47" i="17"/>
  <c r="Y47" i="17" s="1"/>
  <c r="V47" i="17"/>
  <c r="X47" i="17" s="1"/>
  <c r="I47" i="17"/>
  <c r="H47" i="17"/>
  <c r="W46" i="17"/>
  <c r="Y46" i="17" s="1"/>
  <c r="V46" i="17"/>
  <c r="U46" i="17"/>
  <c r="T46" i="17"/>
  <c r="Q46" i="17"/>
  <c r="P46" i="17"/>
  <c r="I46" i="17"/>
  <c r="H46" i="17"/>
  <c r="W45" i="17"/>
  <c r="Y45" i="17" s="1"/>
  <c r="V45" i="17"/>
  <c r="X45" i="17" s="1"/>
  <c r="M45" i="17"/>
  <c r="L45" i="17"/>
  <c r="L54" i="17" s="1"/>
  <c r="L97" i="17" s="1"/>
  <c r="I45" i="17"/>
  <c r="H45" i="17"/>
  <c r="W44" i="17"/>
  <c r="V44" i="17"/>
  <c r="X44" i="17" s="1"/>
  <c r="I44" i="17"/>
  <c r="H44" i="17"/>
  <c r="W43" i="17"/>
  <c r="Y43" i="17" s="1"/>
  <c r="V43" i="17"/>
  <c r="I43" i="17"/>
  <c r="H43" i="17"/>
  <c r="W42" i="17"/>
  <c r="V42" i="17"/>
  <c r="Y42" i="17" s="1"/>
  <c r="I42" i="17"/>
  <c r="H42" i="17"/>
  <c r="Y41" i="17"/>
  <c r="X41" i="17"/>
  <c r="W41" i="17"/>
  <c r="V41" i="17"/>
  <c r="I41" i="17"/>
  <c r="H41" i="17"/>
  <c r="W40" i="17"/>
  <c r="Y40" i="17" s="1"/>
  <c r="V40" i="17"/>
  <c r="X40" i="17" s="1"/>
  <c r="Q40" i="17"/>
  <c r="P40" i="17"/>
  <c r="I40" i="17"/>
  <c r="H40" i="17"/>
  <c r="W39" i="17"/>
  <c r="W54" i="17" s="1"/>
  <c r="V39" i="17"/>
  <c r="Q39" i="17"/>
  <c r="P39" i="17"/>
  <c r="I39" i="17"/>
  <c r="H39" i="17"/>
  <c r="H54" i="17" s="1"/>
  <c r="H97" i="17" s="1"/>
  <c r="S38" i="17"/>
  <c r="U38" i="17" s="1"/>
  <c r="U96" i="17" s="1"/>
  <c r="R38" i="17"/>
  <c r="R96" i="17" s="1"/>
  <c r="O38" i="17"/>
  <c r="O96" i="17" s="1"/>
  <c r="O143" i="17" s="1"/>
  <c r="N38" i="17"/>
  <c r="K38" i="17"/>
  <c r="M38" i="17" s="1"/>
  <c r="M96" i="17" s="1"/>
  <c r="J38" i="17"/>
  <c r="J96" i="17" s="1"/>
  <c r="G38" i="17"/>
  <c r="G96" i="17" s="1"/>
  <c r="G143" i="17" s="1"/>
  <c r="F38" i="17"/>
  <c r="W37" i="17"/>
  <c r="Y37" i="17" s="1"/>
  <c r="V37" i="17"/>
  <c r="X37" i="17" s="1"/>
  <c r="I37" i="17"/>
  <c r="H37" i="17"/>
  <c r="Y36" i="17"/>
  <c r="X36" i="17"/>
  <c r="W36" i="17"/>
  <c r="V36" i="17"/>
  <c r="Q36" i="17"/>
  <c r="P36" i="17"/>
  <c r="I36" i="17"/>
  <c r="H36" i="17"/>
  <c r="Y35" i="17"/>
  <c r="X35" i="17"/>
  <c r="W35" i="17"/>
  <c r="V35" i="17"/>
  <c r="I35" i="17"/>
  <c r="H35" i="17"/>
  <c r="W34" i="17"/>
  <c r="V34" i="17"/>
  <c r="X34" i="17" s="1"/>
  <c r="Q34" i="17"/>
  <c r="P34" i="17"/>
  <c r="I34" i="17"/>
  <c r="H34" i="17"/>
  <c r="W33" i="17"/>
  <c r="Y33" i="17" s="1"/>
  <c r="V33" i="17"/>
  <c r="X33" i="17" s="1"/>
  <c r="M33" i="17"/>
  <c r="L33" i="17"/>
  <c r="I33" i="17"/>
  <c r="H33" i="17"/>
  <c r="W32" i="17"/>
  <c r="V32" i="17"/>
  <c r="X32" i="17" s="1"/>
  <c r="M32" i="17"/>
  <c r="L32" i="17"/>
  <c r="I32" i="17"/>
  <c r="H32" i="17"/>
  <c r="W31" i="17"/>
  <c r="Y31" i="17" s="1"/>
  <c r="V31" i="17"/>
  <c r="X31" i="17" s="1"/>
  <c r="U31" i="17"/>
  <c r="T31" i="17"/>
  <c r="T38" i="17" s="1"/>
  <c r="I31" i="17"/>
  <c r="H31" i="17"/>
  <c r="W30" i="17"/>
  <c r="V30" i="17"/>
  <c r="X30" i="17" s="1"/>
  <c r="I30" i="17"/>
  <c r="H30" i="17"/>
  <c r="X29" i="17"/>
  <c r="W29" i="17"/>
  <c r="Y29" i="17" s="1"/>
  <c r="V29" i="17"/>
  <c r="M29" i="17"/>
  <c r="L29" i="17"/>
  <c r="I29" i="17"/>
  <c r="H29" i="17"/>
  <c r="W28" i="17"/>
  <c r="Y28" i="17" s="1"/>
  <c r="V28" i="17"/>
  <c r="M28" i="17"/>
  <c r="L28" i="17"/>
  <c r="W27" i="17"/>
  <c r="Y27" i="17" s="1"/>
  <c r="V27" i="17"/>
  <c r="X27" i="17" s="1"/>
  <c r="I27" i="17"/>
  <c r="H27" i="17"/>
  <c r="Y26" i="17"/>
  <c r="X26" i="17"/>
  <c r="W26" i="17"/>
  <c r="V26" i="17"/>
  <c r="Q26" i="17"/>
  <c r="P26" i="17"/>
  <c r="I26" i="17"/>
  <c r="H26" i="17"/>
  <c r="Y25" i="17"/>
  <c r="X25" i="17"/>
  <c r="W25" i="17"/>
  <c r="V25" i="17"/>
  <c r="I25" i="17"/>
  <c r="H25" i="17"/>
  <c r="W24" i="17"/>
  <c r="Y24" i="17" s="1"/>
  <c r="V24" i="17"/>
  <c r="X24" i="17" s="1"/>
  <c r="Q24" i="17"/>
  <c r="P24" i="17"/>
  <c r="I24" i="17"/>
  <c r="H24" i="17"/>
  <c r="W23" i="17"/>
  <c r="V23" i="17"/>
  <c r="X23" i="17" s="1"/>
  <c r="Q23" i="17"/>
  <c r="P23" i="17"/>
  <c r="I23" i="17"/>
  <c r="H23" i="17"/>
  <c r="W22" i="17"/>
  <c r="Y22" i="17" s="1"/>
  <c r="V22" i="17"/>
  <c r="X22" i="17" s="1"/>
  <c r="I22" i="17"/>
  <c r="H22" i="17"/>
  <c r="X21" i="17"/>
  <c r="W21" i="17"/>
  <c r="Y21" i="17" s="1"/>
  <c r="V21" i="17"/>
  <c r="I21" i="17"/>
  <c r="H21" i="17"/>
  <c r="W20" i="17"/>
  <c r="Y20" i="17" s="1"/>
  <c r="V20" i="17"/>
  <c r="X20" i="17" s="1"/>
  <c r="I20" i="17"/>
  <c r="H20" i="17"/>
  <c r="Y19" i="17"/>
  <c r="X19" i="17"/>
  <c r="W19" i="17"/>
  <c r="V19" i="17"/>
  <c r="Q19" i="17"/>
  <c r="P19" i="17"/>
  <c r="W18" i="17"/>
  <c r="V18" i="17"/>
  <c r="X18" i="17" s="1"/>
  <c r="Q18" i="17"/>
  <c r="P18" i="17"/>
  <c r="I18" i="17"/>
  <c r="H18" i="17"/>
  <c r="W17" i="17"/>
  <c r="Y17" i="17" s="1"/>
  <c r="V17" i="17"/>
  <c r="X17" i="17" s="1"/>
  <c r="I17" i="17"/>
  <c r="H17" i="17"/>
  <c r="X16" i="17"/>
  <c r="W16" i="17"/>
  <c r="Y16" i="17" s="1"/>
  <c r="V16" i="17"/>
  <c r="I16" i="17"/>
  <c r="H16" i="17"/>
  <c r="W15" i="17"/>
  <c r="Y15" i="17" s="1"/>
  <c r="V15" i="17"/>
  <c r="X15" i="17" s="1"/>
  <c r="I15" i="17"/>
  <c r="H15" i="17"/>
  <c r="Y14" i="17"/>
  <c r="X14" i="17"/>
  <c r="W14" i="17"/>
  <c r="V14" i="17"/>
  <c r="M14" i="17"/>
  <c r="L14" i="17"/>
  <c r="I14" i="17"/>
  <c r="H14" i="17"/>
  <c r="Y13" i="17"/>
  <c r="X13" i="17"/>
  <c r="W13" i="17"/>
  <c r="V13" i="17"/>
  <c r="Q13" i="17"/>
  <c r="P13" i="17"/>
  <c r="I13" i="17"/>
  <c r="H13" i="17"/>
  <c r="Y12" i="17"/>
  <c r="X12" i="17"/>
  <c r="W12" i="17"/>
  <c r="V12" i="17"/>
  <c r="I12" i="17"/>
  <c r="H12" i="17"/>
  <c r="W11" i="17"/>
  <c r="Y11" i="17" s="1"/>
  <c r="V11" i="17"/>
  <c r="X11" i="17" s="1"/>
  <c r="Q11" i="17"/>
  <c r="P11" i="17"/>
  <c r="X10" i="17"/>
  <c r="W10" i="17"/>
  <c r="Y10" i="17" s="1"/>
  <c r="V10" i="17"/>
  <c r="M10" i="17"/>
  <c r="L10" i="17"/>
  <c r="I10" i="17"/>
  <c r="H10" i="17"/>
  <c r="X9" i="17"/>
  <c r="W9" i="17"/>
  <c r="Y9" i="17" s="1"/>
  <c r="V9" i="17"/>
  <c r="Q9" i="17"/>
  <c r="P9" i="17"/>
  <c r="P38" i="17" s="1"/>
  <c r="M9" i="17"/>
  <c r="L9" i="17"/>
  <c r="I9" i="17"/>
  <c r="H9" i="17"/>
  <c r="W8" i="17"/>
  <c r="Y8" i="17" s="1"/>
  <c r="V8" i="17"/>
  <c r="X8" i="17" s="1"/>
  <c r="I8" i="17"/>
  <c r="H8" i="17"/>
  <c r="K147" i="16"/>
  <c r="T146" i="16"/>
  <c r="S146" i="16"/>
  <c r="U146" i="16" s="1"/>
  <c r="R146" i="16"/>
  <c r="L146" i="16"/>
  <c r="K146" i="16"/>
  <c r="M146" i="16" s="1"/>
  <c r="J146" i="16"/>
  <c r="T145" i="16"/>
  <c r="S145" i="16"/>
  <c r="U145" i="16" s="1"/>
  <c r="R145" i="16"/>
  <c r="L145" i="16"/>
  <c r="K145" i="16"/>
  <c r="M145" i="16" s="1"/>
  <c r="J145" i="16"/>
  <c r="T144" i="16"/>
  <c r="S144" i="16"/>
  <c r="U144" i="16" s="1"/>
  <c r="R144" i="16"/>
  <c r="L144" i="16"/>
  <c r="K144" i="16"/>
  <c r="M144" i="16" s="1"/>
  <c r="J144" i="16"/>
  <c r="T143" i="16"/>
  <c r="S143" i="16"/>
  <c r="U143" i="16" s="1"/>
  <c r="R143" i="16"/>
  <c r="L143" i="16"/>
  <c r="K143" i="16"/>
  <c r="M143" i="16" s="1"/>
  <c r="J143" i="16"/>
  <c r="K125" i="16"/>
  <c r="M125" i="16" s="1"/>
  <c r="J125" i="16"/>
  <c r="R147" i="16" s="1"/>
  <c r="I125" i="16"/>
  <c r="H125" i="16"/>
  <c r="G125" i="16"/>
  <c r="F125" i="16"/>
  <c r="J147" i="16" s="1"/>
  <c r="L147" i="16" s="1"/>
  <c r="M124" i="16"/>
  <c r="L124" i="16"/>
  <c r="I124" i="16"/>
  <c r="H124" i="16"/>
  <c r="M123" i="16"/>
  <c r="L123" i="16"/>
  <c r="I123" i="16"/>
  <c r="H123" i="16"/>
  <c r="M122" i="16"/>
  <c r="L122" i="16"/>
  <c r="I122" i="16"/>
  <c r="H122" i="16"/>
  <c r="M121" i="16"/>
  <c r="L121" i="16"/>
  <c r="L125" i="16" s="1"/>
  <c r="I121" i="16"/>
  <c r="H121" i="16"/>
  <c r="K99" i="16"/>
  <c r="K98" i="16"/>
  <c r="L97" i="16"/>
  <c r="O85" i="16"/>
  <c r="O99" i="16" s="1"/>
  <c r="O146" i="16" s="1"/>
  <c r="N85" i="16"/>
  <c r="N99" i="16" s="1"/>
  <c r="N146" i="16" s="1"/>
  <c r="P146" i="16" s="1"/>
  <c r="M85" i="16"/>
  <c r="M99" i="16" s="1"/>
  <c r="L85" i="16"/>
  <c r="L99" i="16" s="1"/>
  <c r="K85" i="16"/>
  <c r="J85" i="16"/>
  <c r="J99" i="16" s="1"/>
  <c r="G85" i="16"/>
  <c r="G99" i="16" s="1"/>
  <c r="G146" i="16" s="1"/>
  <c r="F85" i="16"/>
  <c r="F99" i="16" s="1"/>
  <c r="Y84" i="16"/>
  <c r="X84" i="16"/>
  <c r="W84" i="16"/>
  <c r="V84" i="16"/>
  <c r="Q84" i="16"/>
  <c r="P84" i="16"/>
  <c r="I84" i="16"/>
  <c r="H84" i="16"/>
  <c r="Y83" i="16"/>
  <c r="X83" i="16"/>
  <c r="W83" i="16"/>
  <c r="V83" i="16"/>
  <c r="Q83" i="16"/>
  <c r="P83" i="16"/>
  <c r="I83" i="16"/>
  <c r="H83" i="16"/>
  <c r="Y82" i="16"/>
  <c r="X82" i="16"/>
  <c r="W82" i="16"/>
  <c r="V82" i="16"/>
  <c r="I82" i="16"/>
  <c r="H82" i="16"/>
  <c r="W81" i="16"/>
  <c r="Y81" i="16" s="1"/>
  <c r="V81" i="16"/>
  <c r="X81" i="16" s="1"/>
  <c r="I81" i="16"/>
  <c r="H81" i="16"/>
  <c r="W80" i="16"/>
  <c r="Y80" i="16" s="1"/>
  <c r="V80" i="16"/>
  <c r="I80" i="16"/>
  <c r="H80" i="16"/>
  <c r="W79" i="16"/>
  <c r="Y79" i="16" s="1"/>
  <c r="V79" i="16"/>
  <c r="X79" i="16" s="1"/>
  <c r="I79" i="16"/>
  <c r="H79" i="16"/>
  <c r="Y78" i="16"/>
  <c r="X78" i="16"/>
  <c r="W78" i="16"/>
  <c r="V78" i="16"/>
  <c r="Q78" i="16"/>
  <c r="P78" i="16"/>
  <c r="M78" i="16"/>
  <c r="L78" i="16"/>
  <c r="I78" i="16"/>
  <c r="H78" i="16"/>
  <c r="W77" i="16"/>
  <c r="Y77" i="16" s="1"/>
  <c r="V77" i="16"/>
  <c r="X77" i="16" s="1"/>
  <c r="Q77" i="16"/>
  <c r="P77" i="16"/>
  <c r="I77" i="16"/>
  <c r="H77" i="16"/>
  <c r="W76" i="16"/>
  <c r="Y76" i="16" s="1"/>
  <c r="V76" i="16"/>
  <c r="X76" i="16" s="1"/>
  <c r="Q76" i="16"/>
  <c r="P76" i="16"/>
  <c r="I76" i="16"/>
  <c r="H76" i="16"/>
  <c r="W75" i="16"/>
  <c r="Y75" i="16" s="1"/>
  <c r="V75" i="16"/>
  <c r="X75" i="16" s="1"/>
  <c r="Q75" i="16"/>
  <c r="P75" i="16"/>
  <c r="M75" i="16"/>
  <c r="L75" i="16"/>
  <c r="I75" i="16"/>
  <c r="H75" i="16"/>
  <c r="X74" i="16"/>
  <c r="W74" i="16"/>
  <c r="Y74" i="16" s="1"/>
  <c r="V74" i="16"/>
  <c r="I74" i="16"/>
  <c r="H74" i="16"/>
  <c r="W73" i="16"/>
  <c r="Y73" i="16" s="1"/>
  <c r="V73" i="16"/>
  <c r="X73" i="16" s="1"/>
  <c r="M73" i="16"/>
  <c r="L73" i="16"/>
  <c r="I73" i="16"/>
  <c r="H73" i="16"/>
  <c r="W72" i="16"/>
  <c r="Y72" i="16" s="1"/>
  <c r="V72" i="16"/>
  <c r="X72" i="16" s="1"/>
  <c r="I72" i="16"/>
  <c r="H72" i="16"/>
  <c r="Y71" i="16"/>
  <c r="X71" i="16"/>
  <c r="W71" i="16"/>
  <c r="W85" i="16" s="1"/>
  <c r="V71" i="16"/>
  <c r="V85" i="16" s="1"/>
  <c r="V99" i="16" s="1"/>
  <c r="Q71" i="16"/>
  <c r="P71" i="16"/>
  <c r="P85" i="16" s="1"/>
  <c r="P99" i="16" s="1"/>
  <c r="I71" i="16"/>
  <c r="H71" i="16"/>
  <c r="O70" i="16"/>
  <c r="O98" i="16" s="1"/>
  <c r="O145" i="16" s="1"/>
  <c r="Q145" i="16" s="1"/>
  <c r="N70" i="16"/>
  <c r="N98" i="16" s="1"/>
  <c r="N145" i="16" s="1"/>
  <c r="P145" i="16" s="1"/>
  <c r="M70" i="16"/>
  <c r="M98" i="16" s="1"/>
  <c r="L70" i="16"/>
  <c r="L98" i="16" s="1"/>
  <c r="K70" i="16"/>
  <c r="J70" i="16"/>
  <c r="J98" i="16" s="1"/>
  <c r="G70" i="16"/>
  <c r="G98" i="16" s="1"/>
  <c r="G145" i="16" s="1"/>
  <c r="F70" i="16"/>
  <c r="F98" i="16" s="1"/>
  <c r="Y69" i="16"/>
  <c r="X69" i="16"/>
  <c r="W69" i="16"/>
  <c r="V69" i="16"/>
  <c r="Q69" i="16"/>
  <c r="P69" i="16"/>
  <c r="I69" i="16"/>
  <c r="H69" i="16"/>
  <c r="Y68" i="16"/>
  <c r="X68" i="16"/>
  <c r="W68" i="16"/>
  <c r="V68" i="16"/>
  <c r="Q68" i="16"/>
  <c r="P68" i="16"/>
  <c r="I68" i="16"/>
  <c r="H68" i="16"/>
  <c r="Y67" i="16"/>
  <c r="X67" i="16"/>
  <c r="W67" i="16"/>
  <c r="V67" i="16"/>
  <c r="Q67" i="16"/>
  <c r="P67" i="16"/>
  <c r="I67" i="16"/>
  <c r="H67" i="16"/>
  <c r="Y66" i="16"/>
  <c r="X66" i="16"/>
  <c r="W66" i="16"/>
  <c r="V66" i="16"/>
  <c r="Q66" i="16"/>
  <c r="P66" i="16"/>
  <c r="I66" i="16"/>
  <c r="H66" i="16"/>
  <c r="Y65" i="16"/>
  <c r="X65" i="16"/>
  <c r="W65" i="16"/>
  <c r="V65" i="16"/>
  <c r="I65" i="16"/>
  <c r="H65" i="16"/>
  <c r="W64" i="16"/>
  <c r="V64" i="16"/>
  <c r="X64" i="16" s="1"/>
  <c r="I64" i="16"/>
  <c r="H64" i="16"/>
  <c r="X63" i="16"/>
  <c r="W63" i="16"/>
  <c r="Y63" i="16" s="1"/>
  <c r="V63" i="16"/>
  <c r="Q63" i="16"/>
  <c r="P63" i="16"/>
  <c r="I63" i="16"/>
  <c r="H63" i="16"/>
  <c r="W62" i="16"/>
  <c r="Y62" i="16" s="1"/>
  <c r="V62" i="16"/>
  <c r="M62" i="16"/>
  <c r="L62" i="16"/>
  <c r="I62" i="16"/>
  <c r="H62" i="16"/>
  <c r="W61" i="16"/>
  <c r="Y61" i="16" s="1"/>
  <c r="V61" i="16"/>
  <c r="I61" i="16"/>
  <c r="H61" i="16"/>
  <c r="W60" i="16"/>
  <c r="V60" i="16"/>
  <c r="Y60" i="16" s="1"/>
  <c r="I60" i="16"/>
  <c r="H60" i="16"/>
  <c r="Y59" i="16"/>
  <c r="X59" i="16"/>
  <c r="W59" i="16"/>
  <c r="V59" i="16"/>
  <c r="Q59" i="16"/>
  <c r="P59" i="16"/>
  <c r="P70" i="16" s="1"/>
  <c r="P98" i="16" s="1"/>
  <c r="I59" i="16"/>
  <c r="H59" i="16"/>
  <c r="Y58" i="16"/>
  <c r="X58" i="16"/>
  <c r="W58" i="16"/>
  <c r="V58" i="16"/>
  <c r="I58" i="16"/>
  <c r="H58" i="16"/>
  <c r="W57" i="16"/>
  <c r="V57" i="16"/>
  <c r="Q57" i="16"/>
  <c r="P57" i="16"/>
  <c r="I57" i="16"/>
  <c r="H57" i="16"/>
  <c r="W56" i="16"/>
  <c r="V56" i="16"/>
  <c r="X56" i="16" s="1"/>
  <c r="M56" i="16"/>
  <c r="L56" i="16"/>
  <c r="I56" i="16"/>
  <c r="H56" i="16"/>
  <c r="W55" i="16"/>
  <c r="V55" i="16"/>
  <c r="Q55" i="16"/>
  <c r="M55" i="16"/>
  <c r="L55" i="16"/>
  <c r="I55" i="16"/>
  <c r="H55" i="16"/>
  <c r="H70" i="16" s="1"/>
  <c r="H98" i="16" s="1"/>
  <c r="S54" i="16"/>
  <c r="S97" i="16" s="1"/>
  <c r="R54" i="16"/>
  <c r="R97" i="16" s="1"/>
  <c r="P54" i="16"/>
  <c r="P97" i="16" s="1"/>
  <c r="O54" i="16"/>
  <c r="N54" i="16"/>
  <c r="N97" i="16" s="1"/>
  <c r="K54" i="16"/>
  <c r="K97" i="16" s="1"/>
  <c r="J54" i="16"/>
  <c r="J97" i="16" s="1"/>
  <c r="G54" i="16"/>
  <c r="F54" i="16"/>
  <c r="F97" i="16" s="1"/>
  <c r="W53" i="16"/>
  <c r="Y53" i="16" s="1"/>
  <c r="V53" i="16"/>
  <c r="X53" i="16" s="1"/>
  <c r="I53" i="16"/>
  <c r="H53" i="16"/>
  <c r="Y52" i="16"/>
  <c r="W52" i="16"/>
  <c r="V52" i="16"/>
  <c r="X52" i="16" s="1"/>
  <c r="Q52" i="16"/>
  <c r="P52" i="16"/>
  <c r="M52" i="16"/>
  <c r="L52" i="16"/>
  <c r="I52" i="16"/>
  <c r="H52" i="16"/>
  <c r="W51" i="16"/>
  <c r="Y51" i="16" s="1"/>
  <c r="V51" i="16"/>
  <c r="X51" i="16" s="1"/>
  <c r="Q51" i="16"/>
  <c r="P51" i="16"/>
  <c r="M51" i="16"/>
  <c r="L51" i="16"/>
  <c r="I51" i="16"/>
  <c r="H51" i="16"/>
  <c r="W50" i="16"/>
  <c r="V50" i="16"/>
  <c r="Q50" i="16"/>
  <c r="P50" i="16"/>
  <c r="I50" i="16"/>
  <c r="H50" i="16"/>
  <c r="W49" i="16"/>
  <c r="V49" i="16"/>
  <c r="M49" i="16"/>
  <c r="L49" i="16"/>
  <c r="I49" i="16"/>
  <c r="H49" i="16"/>
  <c r="W48" i="16"/>
  <c r="V48" i="16"/>
  <c r="I48" i="16"/>
  <c r="H48" i="16"/>
  <c r="W47" i="16"/>
  <c r="Y47" i="16" s="1"/>
  <c r="V47" i="16"/>
  <c r="X47" i="16" s="1"/>
  <c r="I47" i="16"/>
  <c r="H47" i="16"/>
  <c r="Y46" i="16"/>
  <c r="W46" i="16"/>
  <c r="X46" i="16" s="1"/>
  <c r="V46" i="16"/>
  <c r="U46" i="16"/>
  <c r="T46" i="16"/>
  <c r="Q46" i="16"/>
  <c r="P46" i="16"/>
  <c r="I46" i="16"/>
  <c r="H46" i="16"/>
  <c r="W45" i="16"/>
  <c r="Y45" i="16" s="1"/>
  <c r="V45" i="16"/>
  <c r="X45" i="16" s="1"/>
  <c r="M45" i="16"/>
  <c r="L45" i="16"/>
  <c r="L54" i="16" s="1"/>
  <c r="I45" i="16"/>
  <c r="H45" i="16"/>
  <c r="W44" i="16"/>
  <c r="Y44" i="16" s="1"/>
  <c r="V44" i="16"/>
  <c r="X44" i="16" s="1"/>
  <c r="I44" i="16"/>
  <c r="H44" i="16"/>
  <c r="H54" i="16" s="1"/>
  <c r="H97" i="16" s="1"/>
  <c r="Y43" i="16"/>
  <c r="W43" i="16"/>
  <c r="X43" i="16" s="1"/>
  <c r="V43" i="16"/>
  <c r="I43" i="16"/>
  <c r="H43" i="16"/>
  <c r="X42" i="16"/>
  <c r="W42" i="16"/>
  <c r="Y42" i="16" s="1"/>
  <c r="V42" i="16"/>
  <c r="I42" i="16"/>
  <c r="H42" i="16"/>
  <c r="W41" i="16"/>
  <c r="V41" i="16"/>
  <c r="I41" i="16"/>
  <c r="H41" i="16"/>
  <c r="W40" i="16"/>
  <c r="Y40" i="16" s="1"/>
  <c r="V40" i="16"/>
  <c r="X40" i="16" s="1"/>
  <c r="Q40" i="16"/>
  <c r="P40" i="16"/>
  <c r="I40" i="16"/>
  <c r="H40" i="16"/>
  <c r="W39" i="16"/>
  <c r="Y39" i="16" s="1"/>
  <c r="V39" i="16"/>
  <c r="Q39" i="16"/>
  <c r="P39" i="16"/>
  <c r="I39" i="16"/>
  <c r="H39" i="16"/>
  <c r="S38" i="16"/>
  <c r="R38" i="16"/>
  <c r="R86" i="16" s="1"/>
  <c r="R100" i="16" s="1"/>
  <c r="O38" i="16"/>
  <c r="O96" i="16" s="1"/>
  <c r="N38" i="16"/>
  <c r="N96" i="16" s="1"/>
  <c r="K38" i="16"/>
  <c r="J38" i="16"/>
  <c r="J86" i="16" s="1"/>
  <c r="J100" i="16" s="1"/>
  <c r="G38" i="16"/>
  <c r="G96" i="16" s="1"/>
  <c r="F38" i="16"/>
  <c r="F96" i="16" s="1"/>
  <c r="X37" i="16"/>
  <c r="W37" i="16"/>
  <c r="Y37" i="16" s="1"/>
  <c r="V37" i="16"/>
  <c r="I37" i="16"/>
  <c r="H37" i="16"/>
  <c r="W36" i="16"/>
  <c r="V36" i="16"/>
  <c r="Q36" i="16"/>
  <c r="P36" i="16"/>
  <c r="I36" i="16"/>
  <c r="H36" i="16"/>
  <c r="W35" i="16"/>
  <c r="V35" i="16"/>
  <c r="I35" i="16"/>
  <c r="H35" i="16"/>
  <c r="W34" i="16"/>
  <c r="Y34" i="16" s="1"/>
  <c r="V34" i="16"/>
  <c r="X34" i="16" s="1"/>
  <c r="Q34" i="16"/>
  <c r="P34" i="16"/>
  <c r="I34" i="16"/>
  <c r="H34" i="16"/>
  <c r="W33" i="16"/>
  <c r="Y33" i="16" s="1"/>
  <c r="V33" i="16"/>
  <c r="X33" i="16" s="1"/>
  <c r="M33" i="16"/>
  <c r="L33" i="16"/>
  <c r="I33" i="16"/>
  <c r="H33" i="16"/>
  <c r="W32" i="16"/>
  <c r="Y32" i="16" s="1"/>
  <c r="V32" i="16"/>
  <c r="X32" i="16" s="1"/>
  <c r="M32" i="16"/>
  <c r="L32" i="16"/>
  <c r="I32" i="16"/>
  <c r="H32" i="16"/>
  <c r="W31" i="16"/>
  <c r="Y31" i="16" s="1"/>
  <c r="V31" i="16"/>
  <c r="X31" i="16" s="1"/>
  <c r="U31" i="16"/>
  <c r="T31" i="16"/>
  <c r="T38" i="16" s="1"/>
  <c r="I31" i="16"/>
  <c r="H31" i="16"/>
  <c r="W30" i="16"/>
  <c r="Y30" i="16" s="1"/>
  <c r="V30" i="16"/>
  <c r="X30" i="16" s="1"/>
  <c r="I30" i="16"/>
  <c r="H30" i="16"/>
  <c r="Y29" i="16"/>
  <c r="W29" i="16"/>
  <c r="X29" i="16" s="1"/>
  <c r="V29" i="16"/>
  <c r="M29" i="16"/>
  <c r="L29" i="16"/>
  <c r="I29" i="16"/>
  <c r="H29" i="16"/>
  <c r="Y28" i="16"/>
  <c r="W28" i="16"/>
  <c r="X28" i="16" s="1"/>
  <c r="V28" i="16"/>
  <c r="M28" i="16"/>
  <c r="L28" i="16"/>
  <c r="W27" i="16"/>
  <c r="Y27" i="16" s="1"/>
  <c r="V27" i="16"/>
  <c r="I27" i="16"/>
  <c r="H27" i="16"/>
  <c r="W26" i="16"/>
  <c r="V26" i="16"/>
  <c r="Q26" i="16"/>
  <c r="P26" i="16"/>
  <c r="I26" i="16"/>
  <c r="H26" i="16"/>
  <c r="W25" i="16"/>
  <c r="V25" i="16"/>
  <c r="I25" i="16"/>
  <c r="H25" i="16"/>
  <c r="W24" i="16"/>
  <c r="Y24" i="16" s="1"/>
  <c r="V24" i="16"/>
  <c r="X24" i="16" s="1"/>
  <c r="Q24" i="16"/>
  <c r="P24" i="16"/>
  <c r="I24" i="16"/>
  <c r="H24" i="16"/>
  <c r="W23" i="16"/>
  <c r="Y23" i="16" s="1"/>
  <c r="V23" i="16"/>
  <c r="X23" i="16" s="1"/>
  <c r="Q23" i="16"/>
  <c r="P23" i="16"/>
  <c r="I23" i="16"/>
  <c r="H23" i="16"/>
  <c r="W22" i="16"/>
  <c r="Y22" i="16" s="1"/>
  <c r="V22" i="16"/>
  <c r="X22" i="16" s="1"/>
  <c r="I22" i="16"/>
  <c r="H22" i="16"/>
  <c r="Y21" i="16"/>
  <c r="W21" i="16"/>
  <c r="X21" i="16" s="1"/>
  <c r="V21" i="16"/>
  <c r="I21" i="16"/>
  <c r="H21" i="16"/>
  <c r="W20" i="16"/>
  <c r="Y20" i="16" s="1"/>
  <c r="V20" i="16"/>
  <c r="I20" i="16"/>
  <c r="H20" i="16"/>
  <c r="W19" i="16"/>
  <c r="V19" i="16"/>
  <c r="Q19" i="16"/>
  <c r="P19" i="16"/>
  <c r="W18" i="16"/>
  <c r="Y18" i="16" s="1"/>
  <c r="V18" i="16"/>
  <c r="X18" i="16" s="1"/>
  <c r="Q18" i="16"/>
  <c r="P18" i="16"/>
  <c r="I18" i="16"/>
  <c r="H18" i="16"/>
  <c r="W17" i="16"/>
  <c r="Y17" i="16" s="1"/>
  <c r="V17" i="16"/>
  <c r="X17" i="16" s="1"/>
  <c r="I17" i="16"/>
  <c r="H17" i="16"/>
  <c r="Y16" i="16"/>
  <c r="W16" i="16"/>
  <c r="X16" i="16" s="1"/>
  <c r="V16" i="16"/>
  <c r="I16" i="16"/>
  <c r="H16" i="16"/>
  <c r="W15" i="16"/>
  <c r="Y15" i="16" s="1"/>
  <c r="V15" i="16"/>
  <c r="I15" i="16"/>
  <c r="H15" i="16"/>
  <c r="Y14" i="16"/>
  <c r="X14" i="16"/>
  <c r="W14" i="16"/>
  <c r="V14" i="16"/>
  <c r="M14" i="16"/>
  <c r="L14" i="16"/>
  <c r="I14" i="16"/>
  <c r="H14" i="16"/>
  <c r="Y13" i="16"/>
  <c r="X13" i="16"/>
  <c r="W13" i="16"/>
  <c r="V13" i="16"/>
  <c r="Q13" i="16"/>
  <c r="P13" i="16"/>
  <c r="I13" i="16"/>
  <c r="H13" i="16"/>
  <c r="Y12" i="16"/>
  <c r="X12" i="16"/>
  <c r="W12" i="16"/>
  <c r="V12" i="16"/>
  <c r="I12" i="16"/>
  <c r="H12" i="16"/>
  <c r="W11" i="16"/>
  <c r="V11" i="16"/>
  <c r="X11" i="16" s="1"/>
  <c r="Q11" i="16"/>
  <c r="P11" i="16"/>
  <c r="Y10" i="16"/>
  <c r="W10" i="16"/>
  <c r="X10" i="16" s="1"/>
  <c r="V10" i="16"/>
  <c r="M10" i="16"/>
  <c r="L10" i="16"/>
  <c r="I10" i="16"/>
  <c r="H10" i="16"/>
  <c r="Y9" i="16"/>
  <c r="W9" i="16"/>
  <c r="X9" i="16" s="1"/>
  <c r="V9" i="16"/>
  <c r="Q9" i="16"/>
  <c r="P9" i="16"/>
  <c r="M9" i="16"/>
  <c r="L9" i="16"/>
  <c r="I9" i="16"/>
  <c r="H9" i="16"/>
  <c r="W8" i="16"/>
  <c r="V8" i="16"/>
  <c r="I8" i="16"/>
  <c r="H8" i="16"/>
  <c r="U146" i="15"/>
  <c r="S146" i="15"/>
  <c r="R146" i="15"/>
  <c r="T146" i="15" s="1"/>
  <c r="M146" i="15"/>
  <c r="K146" i="15"/>
  <c r="J146" i="15"/>
  <c r="L146" i="15" s="1"/>
  <c r="U145" i="15"/>
  <c r="S145" i="15"/>
  <c r="R145" i="15"/>
  <c r="T145" i="15" s="1"/>
  <c r="M145" i="15"/>
  <c r="K145" i="15"/>
  <c r="J145" i="15"/>
  <c r="L145" i="15" s="1"/>
  <c r="U144" i="15"/>
  <c r="S144" i="15"/>
  <c r="R144" i="15"/>
  <c r="T144" i="15" s="1"/>
  <c r="M144" i="15"/>
  <c r="K144" i="15"/>
  <c r="J144" i="15"/>
  <c r="L144" i="15" s="1"/>
  <c r="U143" i="15"/>
  <c r="S143" i="15"/>
  <c r="R143" i="15"/>
  <c r="T143" i="15" s="1"/>
  <c r="M143" i="15"/>
  <c r="K143" i="15"/>
  <c r="J143" i="15"/>
  <c r="L143" i="15" s="1"/>
  <c r="M125" i="15"/>
  <c r="K125" i="15"/>
  <c r="S147" i="15" s="1"/>
  <c r="U147" i="15" s="1"/>
  <c r="J125" i="15"/>
  <c r="R147" i="15" s="1"/>
  <c r="T147" i="15" s="1"/>
  <c r="G125" i="15"/>
  <c r="K147" i="15" s="1"/>
  <c r="M147" i="15" s="1"/>
  <c r="F125" i="15"/>
  <c r="J147" i="15" s="1"/>
  <c r="L147" i="15" s="1"/>
  <c r="M124" i="15"/>
  <c r="L124" i="15"/>
  <c r="I124" i="15"/>
  <c r="H124" i="15"/>
  <c r="M123" i="15"/>
  <c r="L123" i="15"/>
  <c r="I123" i="15"/>
  <c r="H123" i="15"/>
  <c r="H125" i="15" s="1"/>
  <c r="M122" i="15"/>
  <c r="L122" i="15"/>
  <c r="I122" i="15"/>
  <c r="H122" i="15"/>
  <c r="M121" i="15"/>
  <c r="I121" i="15"/>
  <c r="N99" i="15"/>
  <c r="N146" i="15" s="1"/>
  <c r="P146" i="15" s="1"/>
  <c r="K99" i="15"/>
  <c r="F99" i="15"/>
  <c r="K98" i="15"/>
  <c r="G97" i="15"/>
  <c r="K96" i="15"/>
  <c r="O86" i="15"/>
  <c r="Q86" i="15" s="1"/>
  <c r="Q100" i="15" s="1"/>
  <c r="Q85" i="15"/>
  <c r="Q99" i="15" s="1"/>
  <c r="P85" i="15"/>
  <c r="P99" i="15" s="1"/>
  <c r="O85" i="15"/>
  <c r="O99" i="15" s="1"/>
  <c r="O146" i="15" s="1"/>
  <c r="N85" i="15"/>
  <c r="K85" i="15"/>
  <c r="J85" i="15"/>
  <c r="I85" i="15"/>
  <c r="I99" i="15" s="1"/>
  <c r="G85" i="15"/>
  <c r="G99" i="15" s="1"/>
  <c r="G146" i="15" s="1"/>
  <c r="F85" i="15"/>
  <c r="W84" i="15"/>
  <c r="V84" i="15"/>
  <c r="X84" i="15" s="1"/>
  <c r="Q84" i="15"/>
  <c r="P84" i="15"/>
  <c r="I84" i="15"/>
  <c r="H84" i="15"/>
  <c r="W83" i="15"/>
  <c r="V83" i="15"/>
  <c r="X83" i="15" s="1"/>
  <c r="Q83" i="15"/>
  <c r="P83" i="15"/>
  <c r="I83" i="15"/>
  <c r="H83" i="15"/>
  <c r="W82" i="15"/>
  <c r="Y82" i="15" s="1"/>
  <c r="V82" i="15"/>
  <c r="I82" i="15"/>
  <c r="H82" i="15"/>
  <c r="Y81" i="15"/>
  <c r="W81" i="15"/>
  <c r="X81" i="15" s="1"/>
  <c r="V81" i="15"/>
  <c r="I81" i="15"/>
  <c r="H81" i="15"/>
  <c r="W80" i="15"/>
  <c r="Y80" i="15" s="1"/>
  <c r="V80" i="15"/>
  <c r="I80" i="15"/>
  <c r="H80" i="15"/>
  <c r="Y79" i="15"/>
  <c r="X79" i="15"/>
  <c r="W79" i="15"/>
  <c r="V79" i="15"/>
  <c r="I79" i="15"/>
  <c r="H79" i="15"/>
  <c r="W78" i="15"/>
  <c r="V78" i="15"/>
  <c r="X78" i="15" s="1"/>
  <c r="Q78" i="15"/>
  <c r="P78" i="15"/>
  <c r="M78" i="15"/>
  <c r="L78" i="15"/>
  <c r="I78" i="15"/>
  <c r="H78" i="15"/>
  <c r="W77" i="15"/>
  <c r="Y77" i="15" s="1"/>
  <c r="V77" i="15"/>
  <c r="Q77" i="15"/>
  <c r="P77" i="15"/>
  <c r="I77" i="15"/>
  <c r="H77" i="15"/>
  <c r="W76" i="15"/>
  <c r="Y76" i="15" s="1"/>
  <c r="V76" i="15"/>
  <c r="Q76" i="15"/>
  <c r="P76" i="15"/>
  <c r="I76" i="15"/>
  <c r="H76" i="15"/>
  <c r="W75" i="15"/>
  <c r="Y75" i="15" s="1"/>
  <c r="V75" i="15"/>
  <c r="Q75" i="15"/>
  <c r="P75" i="15"/>
  <c r="M75" i="15"/>
  <c r="L75" i="15"/>
  <c r="I75" i="15"/>
  <c r="H75" i="15"/>
  <c r="H85" i="15" s="1"/>
  <c r="H99" i="15" s="1"/>
  <c r="Y74" i="15"/>
  <c r="X74" i="15"/>
  <c r="W74" i="15"/>
  <c r="V74" i="15"/>
  <c r="I74" i="15"/>
  <c r="H74" i="15"/>
  <c r="W73" i="15"/>
  <c r="Y73" i="15" s="1"/>
  <c r="V73" i="15"/>
  <c r="M73" i="15"/>
  <c r="L73" i="15"/>
  <c r="I73" i="15"/>
  <c r="H73" i="15"/>
  <c r="W72" i="15"/>
  <c r="Y72" i="15" s="1"/>
  <c r="V72" i="15"/>
  <c r="I72" i="15"/>
  <c r="H72" i="15"/>
  <c r="Y71" i="15"/>
  <c r="W71" i="15"/>
  <c r="V71" i="15"/>
  <c r="X71" i="15" s="1"/>
  <c r="Q71" i="15"/>
  <c r="P71" i="15"/>
  <c r="I71" i="15"/>
  <c r="H71" i="15"/>
  <c r="O70" i="15"/>
  <c r="O98" i="15" s="1"/>
  <c r="O145" i="15" s="1"/>
  <c r="N70" i="15"/>
  <c r="N98" i="15" s="1"/>
  <c r="N145" i="15" s="1"/>
  <c r="P145" i="15" s="1"/>
  <c r="K70" i="15"/>
  <c r="M70" i="15" s="1"/>
  <c r="M98" i="15" s="1"/>
  <c r="J70" i="15"/>
  <c r="G70" i="15"/>
  <c r="I70" i="15" s="1"/>
  <c r="I98" i="15" s="1"/>
  <c r="F70" i="15"/>
  <c r="F98" i="15" s="1"/>
  <c r="Y69" i="15"/>
  <c r="W69" i="15"/>
  <c r="V69" i="15"/>
  <c r="X69" i="15" s="1"/>
  <c r="Q69" i="15"/>
  <c r="P69" i="15"/>
  <c r="I69" i="15"/>
  <c r="H69" i="15"/>
  <c r="Y68" i="15"/>
  <c r="X68" i="15"/>
  <c r="W68" i="15"/>
  <c r="V68" i="15"/>
  <c r="Q68" i="15"/>
  <c r="P68" i="15"/>
  <c r="I68" i="15"/>
  <c r="H68" i="15"/>
  <c r="Y67" i="15"/>
  <c r="X67" i="15"/>
  <c r="W67" i="15"/>
  <c r="V67" i="15"/>
  <c r="Q67" i="15"/>
  <c r="P67" i="15"/>
  <c r="I67" i="15"/>
  <c r="H67" i="15"/>
  <c r="Y66" i="15"/>
  <c r="X66" i="15"/>
  <c r="W66" i="15"/>
  <c r="V66" i="15"/>
  <c r="Q66" i="15"/>
  <c r="P66" i="15"/>
  <c r="I66" i="15"/>
  <c r="H66" i="15"/>
  <c r="Y65" i="15"/>
  <c r="X65" i="15"/>
  <c r="W65" i="15"/>
  <c r="V65" i="15"/>
  <c r="I65" i="15"/>
  <c r="H65" i="15"/>
  <c r="W64" i="15"/>
  <c r="Y64" i="15" s="1"/>
  <c r="V64" i="15"/>
  <c r="I64" i="15"/>
  <c r="H64" i="15"/>
  <c r="Y63" i="15"/>
  <c r="W63" i="15"/>
  <c r="V63" i="15"/>
  <c r="X63" i="15" s="1"/>
  <c r="Q63" i="15"/>
  <c r="P63" i="15"/>
  <c r="P70" i="15" s="1"/>
  <c r="P98" i="15" s="1"/>
  <c r="I63" i="15"/>
  <c r="H63" i="15"/>
  <c r="Y62" i="15"/>
  <c r="W62" i="15"/>
  <c r="V62" i="15"/>
  <c r="X62" i="15" s="1"/>
  <c r="M62" i="15"/>
  <c r="L62" i="15"/>
  <c r="I62" i="15"/>
  <c r="H62" i="15"/>
  <c r="Y61" i="15"/>
  <c r="W61" i="15"/>
  <c r="V61" i="15"/>
  <c r="X61" i="15" s="1"/>
  <c r="I61" i="15"/>
  <c r="H61" i="15"/>
  <c r="W60" i="15"/>
  <c r="Y60" i="15" s="1"/>
  <c r="V60" i="15"/>
  <c r="I60" i="15"/>
  <c r="H60" i="15"/>
  <c r="Y59" i="15"/>
  <c r="X59" i="15"/>
  <c r="W59" i="15"/>
  <c r="V59" i="15"/>
  <c r="Q59" i="15"/>
  <c r="P59" i="15"/>
  <c r="I59" i="15"/>
  <c r="H59" i="15"/>
  <c r="Y58" i="15"/>
  <c r="X58" i="15"/>
  <c r="W58" i="15"/>
  <c r="V58" i="15"/>
  <c r="I58" i="15"/>
  <c r="H58" i="15"/>
  <c r="W57" i="15"/>
  <c r="X57" i="15" s="1"/>
  <c r="V57" i="15"/>
  <c r="Y57" i="15" s="1"/>
  <c r="Q57" i="15"/>
  <c r="P57" i="15"/>
  <c r="I57" i="15"/>
  <c r="H57" i="15"/>
  <c r="W56" i="15"/>
  <c r="Y56" i="15" s="1"/>
  <c r="V56" i="15"/>
  <c r="M56" i="15"/>
  <c r="L56" i="15"/>
  <c r="I56" i="15"/>
  <c r="H56" i="15"/>
  <c r="W55" i="15"/>
  <c r="Y55" i="15" s="1"/>
  <c r="V55" i="15"/>
  <c r="V70" i="15" s="1"/>
  <c r="V98" i="15" s="1"/>
  <c r="Q55" i="15"/>
  <c r="M55" i="15"/>
  <c r="L55" i="15"/>
  <c r="I55" i="15"/>
  <c r="H55" i="15"/>
  <c r="H70" i="15" s="1"/>
  <c r="H98" i="15" s="1"/>
  <c r="T54" i="15"/>
  <c r="T97" i="15" s="1"/>
  <c r="S54" i="15"/>
  <c r="S97" i="15" s="1"/>
  <c r="R54" i="15"/>
  <c r="R97" i="15" s="1"/>
  <c r="Q54" i="15"/>
  <c r="Q97" i="15" s="1"/>
  <c r="P54" i="15"/>
  <c r="P97" i="15" s="1"/>
  <c r="O54" i="15"/>
  <c r="O97" i="15" s="1"/>
  <c r="N54" i="15"/>
  <c r="N97" i="15" s="1"/>
  <c r="L54" i="15"/>
  <c r="L97" i="15" s="1"/>
  <c r="K54" i="15"/>
  <c r="K97" i="15" s="1"/>
  <c r="J54" i="15"/>
  <c r="J97" i="15" s="1"/>
  <c r="I54" i="15"/>
  <c r="I97" i="15" s="1"/>
  <c r="G54" i="15"/>
  <c r="F54" i="15"/>
  <c r="F97" i="15" s="1"/>
  <c r="X53" i="15"/>
  <c r="W53" i="15"/>
  <c r="V53" i="15"/>
  <c r="Y53" i="15" s="1"/>
  <c r="I53" i="15"/>
  <c r="H53" i="15"/>
  <c r="W52" i="15"/>
  <c r="V52" i="15"/>
  <c r="Y52" i="15" s="1"/>
  <c r="Q52" i="15"/>
  <c r="P52" i="15"/>
  <c r="M52" i="15"/>
  <c r="L52" i="15"/>
  <c r="I52" i="15"/>
  <c r="H52" i="15"/>
  <c r="X51" i="15"/>
  <c r="W51" i="15"/>
  <c r="V51" i="15"/>
  <c r="Y51" i="15" s="1"/>
  <c r="Q51" i="15"/>
  <c r="P51" i="15"/>
  <c r="M51" i="15"/>
  <c r="L51" i="15"/>
  <c r="I51" i="15"/>
  <c r="H51" i="15"/>
  <c r="W50" i="15"/>
  <c r="Y50" i="15" s="1"/>
  <c r="V50" i="15"/>
  <c r="X50" i="15" s="1"/>
  <c r="Q50" i="15"/>
  <c r="P50" i="15"/>
  <c r="I50" i="15"/>
  <c r="H50" i="15"/>
  <c r="W49" i="15"/>
  <c r="Y49" i="15" s="1"/>
  <c r="V49" i="15"/>
  <c r="X49" i="15" s="1"/>
  <c r="M49" i="15"/>
  <c r="L49" i="15"/>
  <c r="I49" i="15"/>
  <c r="H49" i="15"/>
  <c r="W48" i="15"/>
  <c r="Y48" i="15" s="1"/>
  <c r="V48" i="15"/>
  <c r="X48" i="15" s="1"/>
  <c r="I48" i="15"/>
  <c r="H48" i="15"/>
  <c r="X47" i="15"/>
  <c r="W47" i="15"/>
  <c r="V47" i="15"/>
  <c r="Y47" i="15" s="1"/>
  <c r="I47" i="15"/>
  <c r="H47" i="15"/>
  <c r="W46" i="15"/>
  <c r="V46" i="15"/>
  <c r="Y46" i="15" s="1"/>
  <c r="U46" i="15"/>
  <c r="T46" i="15"/>
  <c r="Q46" i="15"/>
  <c r="P46" i="15"/>
  <c r="I46" i="15"/>
  <c r="H46" i="15"/>
  <c r="X45" i="15"/>
  <c r="W45" i="15"/>
  <c r="V45" i="15"/>
  <c r="Y45" i="15" s="1"/>
  <c r="M45" i="15"/>
  <c r="L45" i="15"/>
  <c r="I45" i="15"/>
  <c r="H45" i="15"/>
  <c r="X44" i="15"/>
  <c r="W44" i="15"/>
  <c r="V44" i="15"/>
  <c r="Y44" i="15" s="1"/>
  <c r="I44" i="15"/>
  <c r="H44" i="15"/>
  <c r="W43" i="15"/>
  <c r="V43" i="15"/>
  <c r="Y43" i="15" s="1"/>
  <c r="I43" i="15"/>
  <c r="H43" i="15"/>
  <c r="Y42" i="15"/>
  <c r="X42" i="15"/>
  <c r="W42" i="15"/>
  <c r="V42" i="15"/>
  <c r="I42" i="15"/>
  <c r="H42" i="15"/>
  <c r="H54" i="15" s="1"/>
  <c r="H97" i="15" s="1"/>
  <c r="W41" i="15"/>
  <c r="Y41" i="15" s="1"/>
  <c r="V41" i="15"/>
  <c r="X41" i="15" s="1"/>
  <c r="I41" i="15"/>
  <c r="H41" i="15"/>
  <c r="X40" i="15"/>
  <c r="W40" i="15"/>
  <c r="V40" i="15"/>
  <c r="Y40" i="15" s="1"/>
  <c r="Q40" i="15"/>
  <c r="P40" i="15"/>
  <c r="I40" i="15"/>
  <c r="H40" i="15"/>
  <c r="X39" i="15"/>
  <c r="W39" i="15"/>
  <c r="V39" i="15"/>
  <c r="V54" i="15" s="1"/>
  <c r="V97" i="15" s="1"/>
  <c r="Q39" i="15"/>
  <c r="P39" i="15"/>
  <c r="I39" i="15"/>
  <c r="H39" i="15"/>
  <c r="U38" i="15"/>
  <c r="U96" i="15" s="1"/>
  <c r="S38" i="15"/>
  <c r="S96" i="15" s="1"/>
  <c r="R38" i="15"/>
  <c r="R96" i="15" s="1"/>
  <c r="P38" i="15"/>
  <c r="P96" i="15" s="1"/>
  <c r="O38" i="15"/>
  <c r="O96" i="15" s="1"/>
  <c r="N38" i="15"/>
  <c r="N86" i="15" s="1"/>
  <c r="M38" i="15"/>
  <c r="M96" i="15" s="1"/>
  <c r="L38" i="15"/>
  <c r="L96" i="15" s="1"/>
  <c r="K38" i="15"/>
  <c r="K86" i="15" s="1"/>
  <c r="J38" i="15"/>
  <c r="J96" i="15" s="1"/>
  <c r="H38" i="15"/>
  <c r="H96" i="15" s="1"/>
  <c r="G38" i="15"/>
  <c r="G96" i="15" s="1"/>
  <c r="G143" i="15" s="1"/>
  <c r="F38" i="15"/>
  <c r="F86" i="15" s="1"/>
  <c r="F100" i="15" s="1"/>
  <c r="Y37" i="15"/>
  <c r="X37" i="15"/>
  <c r="W37" i="15"/>
  <c r="V37" i="15"/>
  <c r="I37" i="15"/>
  <c r="H37" i="15"/>
  <c r="W36" i="15"/>
  <c r="Y36" i="15" s="1"/>
  <c r="V36" i="15"/>
  <c r="X36" i="15" s="1"/>
  <c r="Q36" i="15"/>
  <c r="P36" i="15"/>
  <c r="I36" i="15"/>
  <c r="H36" i="15"/>
  <c r="W35" i="15"/>
  <c r="Y35" i="15" s="1"/>
  <c r="V35" i="15"/>
  <c r="X35" i="15" s="1"/>
  <c r="I35" i="15"/>
  <c r="H35" i="15"/>
  <c r="X34" i="15"/>
  <c r="W34" i="15"/>
  <c r="Y34" i="15" s="1"/>
  <c r="V34" i="15"/>
  <c r="Q34" i="15"/>
  <c r="P34" i="15"/>
  <c r="I34" i="15"/>
  <c r="H34" i="15"/>
  <c r="X33" i="15"/>
  <c r="W33" i="15"/>
  <c r="Y33" i="15" s="1"/>
  <c r="V33" i="15"/>
  <c r="M33" i="15"/>
  <c r="L33" i="15"/>
  <c r="I33" i="15"/>
  <c r="H33" i="15"/>
  <c r="X32" i="15"/>
  <c r="W32" i="15"/>
  <c r="Y32" i="15" s="1"/>
  <c r="V32" i="15"/>
  <c r="M32" i="15"/>
  <c r="L32" i="15"/>
  <c r="I32" i="15"/>
  <c r="H32" i="15"/>
  <c r="X31" i="15"/>
  <c r="W31" i="15"/>
  <c r="Y31" i="15" s="1"/>
  <c r="V31" i="15"/>
  <c r="U31" i="15"/>
  <c r="T31" i="15"/>
  <c r="T38" i="15" s="1"/>
  <c r="I31" i="15"/>
  <c r="H31" i="15"/>
  <c r="X30" i="15"/>
  <c r="W30" i="15"/>
  <c r="Y30" i="15" s="1"/>
  <c r="V30" i="15"/>
  <c r="I30" i="15"/>
  <c r="H30" i="15"/>
  <c r="W29" i="15"/>
  <c r="V29" i="15"/>
  <c r="Y29" i="15" s="1"/>
  <c r="M29" i="15"/>
  <c r="L29" i="15"/>
  <c r="I29" i="15"/>
  <c r="H29" i="15"/>
  <c r="W28" i="15"/>
  <c r="V28" i="15"/>
  <c r="Y28" i="15" s="1"/>
  <c r="M28" i="15"/>
  <c r="L28" i="15"/>
  <c r="Y27" i="15"/>
  <c r="X27" i="15"/>
  <c r="W27" i="15"/>
  <c r="V27" i="15"/>
  <c r="I27" i="15"/>
  <c r="H27" i="15"/>
  <c r="W26" i="15"/>
  <c r="Y26" i="15" s="1"/>
  <c r="V26" i="15"/>
  <c r="X26" i="15" s="1"/>
  <c r="Q26" i="15"/>
  <c r="P26" i="15"/>
  <c r="I26" i="15"/>
  <c r="H26" i="15"/>
  <c r="W25" i="15"/>
  <c r="Y25" i="15" s="1"/>
  <c r="V25" i="15"/>
  <c r="X25" i="15" s="1"/>
  <c r="I25" i="15"/>
  <c r="H25" i="15"/>
  <c r="X24" i="15"/>
  <c r="W24" i="15"/>
  <c r="Y24" i="15" s="1"/>
  <c r="V24" i="15"/>
  <c r="Q24" i="15"/>
  <c r="P24" i="15"/>
  <c r="I24" i="15"/>
  <c r="H24" i="15"/>
  <c r="X23" i="15"/>
  <c r="W23" i="15"/>
  <c r="Y23" i="15" s="1"/>
  <c r="V23" i="15"/>
  <c r="Q23" i="15"/>
  <c r="P23" i="15"/>
  <c r="I23" i="15"/>
  <c r="H23" i="15"/>
  <c r="X22" i="15"/>
  <c r="W22" i="15"/>
  <c r="Y22" i="15" s="1"/>
  <c r="V22" i="15"/>
  <c r="I22" i="15"/>
  <c r="H22" i="15"/>
  <c r="W21" i="15"/>
  <c r="V21" i="15"/>
  <c r="Y21" i="15" s="1"/>
  <c r="I21" i="15"/>
  <c r="H21" i="15"/>
  <c r="Y20" i="15"/>
  <c r="X20" i="15"/>
  <c r="W20" i="15"/>
  <c r="V20" i="15"/>
  <c r="I20" i="15"/>
  <c r="H20" i="15"/>
  <c r="W19" i="15"/>
  <c r="Y19" i="15" s="1"/>
  <c r="V19" i="15"/>
  <c r="X19" i="15" s="1"/>
  <c r="Q19" i="15"/>
  <c r="P19" i="15"/>
  <c r="X18" i="15"/>
  <c r="W18" i="15"/>
  <c r="Y18" i="15" s="1"/>
  <c r="V18" i="15"/>
  <c r="Q18" i="15"/>
  <c r="P18" i="15"/>
  <c r="I18" i="15"/>
  <c r="H18" i="15"/>
  <c r="X17" i="15"/>
  <c r="W17" i="15"/>
  <c r="Y17" i="15" s="1"/>
  <c r="V17" i="15"/>
  <c r="I17" i="15"/>
  <c r="H17" i="15"/>
  <c r="W16" i="15"/>
  <c r="V16" i="15"/>
  <c r="Y16" i="15" s="1"/>
  <c r="I16" i="15"/>
  <c r="H16" i="15"/>
  <c r="Y15" i="15"/>
  <c r="X15" i="15"/>
  <c r="W15" i="15"/>
  <c r="V15" i="15"/>
  <c r="I15" i="15"/>
  <c r="H15" i="15"/>
  <c r="W14" i="15"/>
  <c r="Y14" i="15" s="1"/>
  <c r="V14" i="15"/>
  <c r="X14" i="15" s="1"/>
  <c r="M14" i="15"/>
  <c r="L14" i="15"/>
  <c r="I14" i="15"/>
  <c r="H14" i="15"/>
  <c r="W13" i="15"/>
  <c r="Y13" i="15" s="1"/>
  <c r="V13" i="15"/>
  <c r="X13" i="15" s="1"/>
  <c r="Q13" i="15"/>
  <c r="P13" i="15"/>
  <c r="I13" i="15"/>
  <c r="H13" i="15"/>
  <c r="W12" i="15"/>
  <c r="Y12" i="15" s="1"/>
  <c r="V12" i="15"/>
  <c r="X12" i="15" s="1"/>
  <c r="I12" i="15"/>
  <c r="H12" i="15"/>
  <c r="X11" i="15"/>
  <c r="W11" i="15"/>
  <c r="Y11" i="15" s="1"/>
  <c r="V11" i="15"/>
  <c r="Q11" i="15"/>
  <c r="P11" i="15"/>
  <c r="W10" i="15"/>
  <c r="V10" i="15"/>
  <c r="Y10" i="15" s="1"/>
  <c r="M10" i="15"/>
  <c r="L10" i="15"/>
  <c r="I10" i="15"/>
  <c r="H10" i="15"/>
  <c r="W9" i="15"/>
  <c r="V9" i="15"/>
  <c r="Y9" i="15" s="1"/>
  <c r="Q9" i="15"/>
  <c r="P9" i="15"/>
  <c r="M9" i="15"/>
  <c r="L9" i="15"/>
  <c r="I9" i="15"/>
  <c r="H9" i="15"/>
  <c r="X8" i="15"/>
  <c r="W8" i="15"/>
  <c r="W38" i="15" s="1"/>
  <c r="V8" i="15"/>
  <c r="V38" i="15" s="1"/>
  <c r="I8" i="15"/>
  <c r="H8" i="15"/>
  <c r="S147" i="14"/>
  <c r="R147" i="14"/>
  <c r="U147" i="14" s="1"/>
  <c r="K147" i="14"/>
  <c r="J147" i="14"/>
  <c r="M147" i="14" s="1"/>
  <c r="S146" i="14"/>
  <c r="R146" i="14"/>
  <c r="U146" i="14" s="1"/>
  <c r="O146" i="14"/>
  <c r="K146" i="14"/>
  <c r="J146" i="14"/>
  <c r="M146" i="14" s="1"/>
  <c r="S145" i="14"/>
  <c r="R145" i="14"/>
  <c r="U145" i="14" s="1"/>
  <c r="K145" i="14"/>
  <c r="J145" i="14"/>
  <c r="M145" i="14" s="1"/>
  <c r="S144" i="14"/>
  <c r="R144" i="14"/>
  <c r="U144" i="14" s="1"/>
  <c r="K144" i="14"/>
  <c r="J144" i="14"/>
  <c r="M144" i="14" s="1"/>
  <c r="S143" i="14"/>
  <c r="R143" i="14"/>
  <c r="U143" i="14" s="1"/>
  <c r="K143" i="14"/>
  <c r="J143" i="14"/>
  <c r="M143" i="14" s="1"/>
  <c r="M125" i="14"/>
  <c r="L125" i="14"/>
  <c r="I125" i="14"/>
  <c r="H125" i="14"/>
  <c r="M124" i="14"/>
  <c r="L124" i="14"/>
  <c r="I124" i="14"/>
  <c r="H124" i="14"/>
  <c r="M123" i="14"/>
  <c r="L123" i="14"/>
  <c r="I123" i="14"/>
  <c r="H123" i="14"/>
  <c r="M122" i="14"/>
  <c r="L122" i="14"/>
  <c r="I122" i="14"/>
  <c r="H122" i="14"/>
  <c r="M121" i="14"/>
  <c r="I121" i="14"/>
  <c r="O99" i="14"/>
  <c r="L99" i="14"/>
  <c r="J99" i="14"/>
  <c r="G99" i="14"/>
  <c r="L98" i="14"/>
  <c r="O85" i="14"/>
  <c r="Q85" i="14" s="1"/>
  <c r="Q99" i="14" s="1"/>
  <c r="N85" i="14"/>
  <c r="N99" i="14" s="1"/>
  <c r="N146" i="14" s="1"/>
  <c r="P146" i="14" s="1"/>
  <c r="M85" i="14"/>
  <c r="M99" i="14" s="1"/>
  <c r="L85" i="14"/>
  <c r="K85" i="14"/>
  <c r="K99" i="14" s="1"/>
  <c r="G146" i="14" s="1"/>
  <c r="J85" i="14"/>
  <c r="G85" i="14"/>
  <c r="I85" i="14" s="1"/>
  <c r="I99" i="14" s="1"/>
  <c r="F85" i="14"/>
  <c r="F99" i="14" s="1"/>
  <c r="F146" i="14" s="1"/>
  <c r="H146" i="14" s="1"/>
  <c r="Y84" i="14"/>
  <c r="X84" i="14"/>
  <c r="W84" i="14"/>
  <c r="V84" i="14"/>
  <c r="Q84" i="14"/>
  <c r="P84" i="14"/>
  <c r="I84" i="14"/>
  <c r="H84" i="14"/>
  <c r="Y83" i="14"/>
  <c r="X83" i="14"/>
  <c r="W83" i="14"/>
  <c r="V83" i="14"/>
  <c r="Q83" i="14"/>
  <c r="P83" i="14"/>
  <c r="I83" i="14"/>
  <c r="H83" i="14"/>
  <c r="Y82" i="14"/>
  <c r="X82" i="14"/>
  <c r="W82" i="14"/>
  <c r="V82" i="14"/>
  <c r="I82" i="14"/>
  <c r="H82" i="14"/>
  <c r="H85" i="14" s="1"/>
  <c r="H99" i="14" s="1"/>
  <c r="W81" i="14"/>
  <c r="Y81" i="14" s="1"/>
  <c r="V81" i="14"/>
  <c r="X81" i="14" s="1"/>
  <c r="I81" i="14"/>
  <c r="H81" i="14"/>
  <c r="X80" i="14"/>
  <c r="W80" i="14"/>
  <c r="Y80" i="14" s="1"/>
  <c r="V80" i="14"/>
  <c r="I80" i="14"/>
  <c r="H80" i="14"/>
  <c r="W79" i="14"/>
  <c r="V79" i="14"/>
  <c r="Y79" i="14" s="1"/>
  <c r="I79" i="14"/>
  <c r="H79" i="14"/>
  <c r="Y78" i="14"/>
  <c r="X78" i="14"/>
  <c r="W78" i="14"/>
  <c r="V78" i="14"/>
  <c r="Q78" i="14"/>
  <c r="P78" i="14"/>
  <c r="M78" i="14"/>
  <c r="L78" i="14"/>
  <c r="I78" i="14"/>
  <c r="H78" i="14"/>
  <c r="W77" i="14"/>
  <c r="V77" i="14"/>
  <c r="Y77" i="14" s="1"/>
  <c r="Q77" i="14"/>
  <c r="P77" i="14"/>
  <c r="I77" i="14"/>
  <c r="H77" i="14"/>
  <c r="W76" i="14"/>
  <c r="V76" i="14"/>
  <c r="Y76" i="14" s="1"/>
  <c r="Q76" i="14"/>
  <c r="P76" i="14"/>
  <c r="I76" i="14"/>
  <c r="H76" i="14"/>
  <c r="W75" i="14"/>
  <c r="V75" i="14"/>
  <c r="Y75" i="14" s="1"/>
  <c r="Q75" i="14"/>
  <c r="P75" i="14"/>
  <c r="M75" i="14"/>
  <c r="L75" i="14"/>
  <c r="I75" i="14"/>
  <c r="H75" i="14"/>
  <c r="X74" i="14"/>
  <c r="W74" i="14"/>
  <c r="V74" i="14"/>
  <c r="Y74" i="14" s="1"/>
  <c r="I74" i="14"/>
  <c r="H74" i="14"/>
  <c r="W73" i="14"/>
  <c r="V73" i="14"/>
  <c r="Y73" i="14" s="1"/>
  <c r="M73" i="14"/>
  <c r="L73" i="14"/>
  <c r="I73" i="14"/>
  <c r="H73" i="14"/>
  <c r="W72" i="14"/>
  <c r="V72" i="14"/>
  <c r="Y72" i="14" s="1"/>
  <c r="I72" i="14"/>
  <c r="H72" i="14"/>
  <c r="Y71" i="14"/>
  <c r="X71" i="14"/>
  <c r="W71" i="14"/>
  <c r="W85" i="14" s="1"/>
  <c r="V71" i="14"/>
  <c r="V85" i="14" s="1"/>
  <c r="V99" i="14" s="1"/>
  <c r="Q71" i="14"/>
  <c r="P71" i="14"/>
  <c r="P85" i="14" s="1"/>
  <c r="P99" i="14" s="1"/>
  <c r="I71" i="14"/>
  <c r="H71" i="14"/>
  <c r="O70" i="14"/>
  <c r="O98" i="14" s="1"/>
  <c r="O145" i="14" s="1"/>
  <c r="N70" i="14"/>
  <c r="N98" i="14" s="1"/>
  <c r="N145" i="14" s="1"/>
  <c r="P145" i="14" s="1"/>
  <c r="M70" i="14"/>
  <c r="M98" i="14" s="1"/>
  <c r="L70" i="14"/>
  <c r="K70" i="14"/>
  <c r="K98" i="14" s="1"/>
  <c r="J70" i="14"/>
  <c r="J98" i="14" s="1"/>
  <c r="G70" i="14"/>
  <c r="G98" i="14" s="1"/>
  <c r="F70" i="14"/>
  <c r="F98" i="14" s="1"/>
  <c r="F145" i="14" s="1"/>
  <c r="Y69" i="14"/>
  <c r="X69" i="14"/>
  <c r="W69" i="14"/>
  <c r="V69" i="14"/>
  <c r="Q69" i="14"/>
  <c r="P69" i="14"/>
  <c r="I69" i="14"/>
  <c r="H69" i="14"/>
  <c r="Y68" i="14"/>
  <c r="X68" i="14"/>
  <c r="W68" i="14"/>
  <c r="V68" i="14"/>
  <c r="Q68" i="14"/>
  <c r="P68" i="14"/>
  <c r="I68" i="14"/>
  <c r="H68" i="14"/>
  <c r="Y67" i="14"/>
  <c r="X67" i="14"/>
  <c r="W67" i="14"/>
  <c r="V67" i="14"/>
  <c r="Q67" i="14"/>
  <c r="P67" i="14"/>
  <c r="I67" i="14"/>
  <c r="H67" i="14"/>
  <c r="Y66" i="14"/>
  <c r="X66" i="14"/>
  <c r="W66" i="14"/>
  <c r="V66" i="14"/>
  <c r="Q66" i="14"/>
  <c r="P66" i="14"/>
  <c r="I66" i="14"/>
  <c r="H66" i="14"/>
  <c r="Y65" i="14"/>
  <c r="X65" i="14"/>
  <c r="W65" i="14"/>
  <c r="V65" i="14"/>
  <c r="I65" i="14"/>
  <c r="H65" i="14"/>
  <c r="W64" i="14"/>
  <c r="Y64" i="14" s="1"/>
  <c r="V64" i="14"/>
  <c r="X64" i="14" s="1"/>
  <c r="I64" i="14"/>
  <c r="H64" i="14"/>
  <c r="X63" i="14"/>
  <c r="W63" i="14"/>
  <c r="V63" i="14"/>
  <c r="Y63" i="14" s="1"/>
  <c r="Q63" i="14"/>
  <c r="P63" i="14"/>
  <c r="I63" i="14"/>
  <c r="H63" i="14"/>
  <c r="X62" i="14"/>
  <c r="W62" i="14"/>
  <c r="Y62" i="14" s="1"/>
  <c r="V62" i="14"/>
  <c r="M62" i="14"/>
  <c r="L62" i="14"/>
  <c r="I62" i="14"/>
  <c r="H62" i="14"/>
  <c r="X61" i="14"/>
  <c r="W61" i="14"/>
  <c r="Y61" i="14" s="1"/>
  <c r="V61" i="14"/>
  <c r="I61" i="14"/>
  <c r="H61" i="14"/>
  <c r="W60" i="14"/>
  <c r="V60" i="14"/>
  <c r="Y60" i="14" s="1"/>
  <c r="I60" i="14"/>
  <c r="H60" i="14"/>
  <c r="Y59" i="14"/>
  <c r="X59" i="14"/>
  <c r="W59" i="14"/>
  <c r="V59" i="14"/>
  <c r="Q59" i="14"/>
  <c r="P59" i="14"/>
  <c r="P70" i="14" s="1"/>
  <c r="P98" i="14" s="1"/>
  <c r="I59" i="14"/>
  <c r="H59" i="14"/>
  <c r="Y58" i="14"/>
  <c r="X58" i="14"/>
  <c r="W58" i="14"/>
  <c r="Y57" i="14" s="1"/>
  <c r="V58" i="14"/>
  <c r="I58" i="14"/>
  <c r="H58" i="14"/>
  <c r="W57" i="14"/>
  <c r="V57" i="14"/>
  <c r="X57" i="14" s="1"/>
  <c r="Q57" i="14"/>
  <c r="P57" i="14"/>
  <c r="I57" i="14"/>
  <c r="H57" i="14"/>
  <c r="W56" i="14"/>
  <c r="Y56" i="14" s="1"/>
  <c r="V56" i="14"/>
  <c r="X56" i="14" s="1"/>
  <c r="M56" i="14"/>
  <c r="L56" i="14"/>
  <c r="I56" i="14"/>
  <c r="H56" i="14"/>
  <c r="H70" i="14" s="1"/>
  <c r="H98" i="14" s="1"/>
  <c r="W55" i="14"/>
  <c r="Y55" i="14" s="1"/>
  <c r="V55" i="14"/>
  <c r="X55" i="14" s="1"/>
  <c r="Q55" i="14"/>
  <c r="M55" i="14"/>
  <c r="L55" i="14"/>
  <c r="I55" i="14"/>
  <c r="H55" i="14"/>
  <c r="S54" i="14"/>
  <c r="S97" i="14" s="1"/>
  <c r="R54" i="14"/>
  <c r="R97" i="14" s="1"/>
  <c r="O54" i="14"/>
  <c r="O97" i="14" s="1"/>
  <c r="O144" i="14" s="1"/>
  <c r="N54" i="14"/>
  <c r="N97" i="14" s="1"/>
  <c r="K54" i="14"/>
  <c r="K97" i="14" s="1"/>
  <c r="J54" i="14"/>
  <c r="J97" i="14" s="1"/>
  <c r="G54" i="14"/>
  <c r="G97" i="14" s="1"/>
  <c r="F54" i="14"/>
  <c r="F97" i="14" s="1"/>
  <c r="W53" i="14"/>
  <c r="Y53" i="14" s="1"/>
  <c r="V53" i="14"/>
  <c r="I53" i="14"/>
  <c r="H53" i="14"/>
  <c r="Y52" i="14"/>
  <c r="X52" i="14"/>
  <c r="W52" i="14"/>
  <c r="V52" i="14"/>
  <c r="Q52" i="14"/>
  <c r="P52" i="14"/>
  <c r="M52" i="14"/>
  <c r="L52" i="14"/>
  <c r="I52" i="14"/>
  <c r="H52" i="14"/>
  <c r="W51" i="14"/>
  <c r="Y51" i="14" s="1"/>
  <c r="V51" i="14"/>
  <c r="Q51" i="14"/>
  <c r="P51" i="14"/>
  <c r="M51" i="14"/>
  <c r="L51" i="14"/>
  <c r="I51" i="14"/>
  <c r="H51" i="14"/>
  <c r="Y50" i="14"/>
  <c r="W50" i="14"/>
  <c r="V50" i="14"/>
  <c r="X50" i="14" s="1"/>
  <c r="Q50" i="14"/>
  <c r="P50" i="14"/>
  <c r="I50" i="14"/>
  <c r="H50" i="14"/>
  <c r="Y49" i="14"/>
  <c r="W49" i="14"/>
  <c r="V49" i="14"/>
  <c r="X49" i="14" s="1"/>
  <c r="M49" i="14"/>
  <c r="L49" i="14"/>
  <c r="I49" i="14"/>
  <c r="H49" i="14"/>
  <c r="Y48" i="14"/>
  <c r="W48" i="14"/>
  <c r="V48" i="14"/>
  <c r="X48" i="14" s="1"/>
  <c r="I48" i="14"/>
  <c r="H48" i="14"/>
  <c r="W47" i="14"/>
  <c r="Y47" i="14" s="1"/>
  <c r="V47" i="14"/>
  <c r="I47" i="14"/>
  <c r="H47" i="14"/>
  <c r="Y46" i="14"/>
  <c r="X46" i="14"/>
  <c r="W46" i="14"/>
  <c r="V46" i="14"/>
  <c r="U46" i="14"/>
  <c r="T46" i="14"/>
  <c r="Q46" i="14"/>
  <c r="P46" i="14"/>
  <c r="I46" i="14"/>
  <c r="H46" i="14"/>
  <c r="W45" i="14"/>
  <c r="Y45" i="14" s="1"/>
  <c r="V45" i="14"/>
  <c r="M45" i="14"/>
  <c r="L45" i="14"/>
  <c r="L54" i="14" s="1"/>
  <c r="L97" i="14" s="1"/>
  <c r="I45" i="14"/>
  <c r="H45" i="14"/>
  <c r="W44" i="14"/>
  <c r="Y44" i="14" s="1"/>
  <c r="V44" i="14"/>
  <c r="I44" i="14"/>
  <c r="H44" i="14"/>
  <c r="Y43" i="14"/>
  <c r="X43" i="14"/>
  <c r="W43" i="14"/>
  <c r="V43" i="14"/>
  <c r="I43" i="14"/>
  <c r="H43" i="14"/>
  <c r="W42" i="14"/>
  <c r="Y42" i="14" s="1"/>
  <c r="V42" i="14"/>
  <c r="I42" i="14"/>
  <c r="H42" i="14"/>
  <c r="Y41" i="14"/>
  <c r="W41" i="14"/>
  <c r="V41" i="14"/>
  <c r="X41" i="14" s="1"/>
  <c r="I41" i="14"/>
  <c r="H41" i="14"/>
  <c r="W40" i="14"/>
  <c r="Y40" i="14" s="1"/>
  <c r="V40" i="14"/>
  <c r="Q40" i="14"/>
  <c r="P40" i="14"/>
  <c r="I40" i="14"/>
  <c r="H40" i="14"/>
  <c r="W39" i="14"/>
  <c r="W54" i="14" s="1"/>
  <c r="V39" i="14"/>
  <c r="Q39" i="14"/>
  <c r="P39" i="14"/>
  <c r="I39" i="14"/>
  <c r="H39" i="14"/>
  <c r="H54" i="14" s="1"/>
  <c r="H97" i="14" s="1"/>
  <c r="S38" i="14"/>
  <c r="S96" i="14" s="1"/>
  <c r="R38" i="14"/>
  <c r="R96" i="14" s="1"/>
  <c r="O38" i="14"/>
  <c r="O86" i="14" s="1"/>
  <c r="N38" i="14"/>
  <c r="N86" i="14" s="1"/>
  <c r="K38" i="14"/>
  <c r="K96" i="14" s="1"/>
  <c r="J38" i="14"/>
  <c r="J96" i="14" s="1"/>
  <c r="G38" i="14"/>
  <c r="G86" i="14" s="1"/>
  <c r="F38" i="14"/>
  <c r="F86" i="14" s="1"/>
  <c r="W37" i="14"/>
  <c r="Y37" i="14" s="1"/>
  <c r="V37" i="14"/>
  <c r="I37" i="14"/>
  <c r="H37" i="14"/>
  <c r="Y36" i="14"/>
  <c r="W36" i="14"/>
  <c r="V36" i="14"/>
  <c r="X36" i="14" s="1"/>
  <c r="Q36" i="14"/>
  <c r="P36" i="14"/>
  <c r="I36" i="14"/>
  <c r="H36" i="14"/>
  <c r="Y35" i="14"/>
  <c r="W35" i="14"/>
  <c r="V35" i="14"/>
  <c r="X35" i="14" s="1"/>
  <c r="I35" i="14"/>
  <c r="H35" i="14"/>
  <c r="W34" i="14"/>
  <c r="Y34" i="14" s="1"/>
  <c r="V34" i="14"/>
  <c r="X34" i="14" s="1"/>
  <c r="Q34" i="14"/>
  <c r="P34" i="14"/>
  <c r="I34" i="14"/>
  <c r="H34" i="14"/>
  <c r="W33" i="14"/>
  <c r="Y33" i="14" s="1"/>
  <c r="V33" i="14"/>
  <c r="X33" i="14" s="1"/>
  <c r="M33" i="14"/>
  <c r="L33" i="14"/>
  <c r="I33" i="14"/>
  <c r="H33" i="14"/>
  <c r="W32" i="14"/>
  <c r="Y32" i="14" s="1"/>
  <c r="V32" i="14"/>
  <c r="X32" i="14" s="1"/>
  <c r="M32" i="14"/>
  <c r="L32" i="14"/>
  <c r="I32" i="14"/>
  <c r="H32" i="14"/>
  <c r="W31" i="14"/>
  <c r="Y31" i="14" s="1"/>
  <c r="V31" i="14"/>
  <c r="X31" i="14" s="1"/>
  <c r="U31" i="14"/>
  <c r="T31" i="14"/>
  <c r="T38" i="14" s="1"/>
  <c r="I31" i="14"/>
  <c r="H31" i="14"/>
  <c r="W30" i="14"/>
  <c r="Y30" i="14" s="1"/>
  <c r="V30" i="14"/>
  <c r="X30" i="14" s="1"/>
  <c r="I30" i="14"/>
  <c r="H30" i="14"/>
  <c r="Y29" i="14"/>
  <c r="X29" i="14"/>
  <c r="W29" i="14"/>
  <c r="V29" i="14"/>
  <c r="M29" i="14"/>
  <c r="L29" i="14"/>
  <c r="I29" i="14"/>
  <c r="H29" i="14"/>
  <c r="Y28" i="14"/>
  <c r="X28" i="14"/>
  <c r="W28" i="14"/>
  <c r="V28" i="14"/>
  <c r="M28" i="14"/>
  <c r="L28" i="14"/>
  <c r="W27" i="14"/>
  <c r="Y27" i="14" s="1"/>
  <c r="V27" i="14"/>
  <c r="I27" i="14"/>
  <c r="H27" i="14"/>
  <c r="Y26" i="14"/>
  <c r="W26" i="14"/>
  <c r="V26" i="14"/>
  <c r="X26" i="14" s="1"/>
  <c r="Q26" i="14"/>
  <c r="P26" i="14"/>
  <c r="I26" i="14"/>
  <c r="H26" i="14"/>
  <c r="Y25" i="14"/>
  <c r="W25" i="14"/>
  <c r="V25" i="14"/>
  <c r="X25" i="14" s="1"/>
  <c r="I25" i="14"/>
  <c r="H25" i="14"/>
  <c r="W24" i="14"/>
  <c r="Y24" i="14" s="1"/>
  <c r="V24" i="14"/>
  <c r="X24" i="14" s="1"/>
  <c r="Q24" i="14"/>
  <c r="P24" i="14"/>
  <c r="I24" i="14"/>
  <c r="H24" i="14"/>
  <c r="W23" i="14"/>
  <c r="Y23" i="14" s="1"/>
  <c r="V23" i="14"/>
  <c r="X23" i="14" s="1"/>
  <c r="Q23" i="14"/>
  <c r="P23" i="14"/>
  <c r="I23" i="14"/>
  <c r="H23" i="14"/>
  <c r="W22" i="14"/>
  <c r="Y22" i="14" s="1"/>
  <c r="V22" i="14"/>
  <c r="I22" i="14"/>
  <c r="H22" i="14"/>
  <c r="Y21" i="14"/>
  <c r="X21" i="14"/>
  <c r="W21" i="14"/>
  <c r="V21" i="14"/>
  <c r="I21" i="14"/>
  <c r="H21" i="14"/>
  <c r="W20" i="14"/>
  <c r="Y20" i="14" s="1"/>
  <c r="V20" i="14"/>
  <c r="I20" i="14"/>
  <c r="H20" i="14"/>
  <c r="Y19" i="14"/>
  <c r="W19" i="14"/>
  <c r="V19" i="14"/>
  <c r="X19" i="14" s="1"/>
  <c r="Q19" i="14"/>
  <c r="P19" i="14"/>
  <c r="W18" i="14"/>
  <c r="Y18" i="14" s="1"/>
  <c r="V18" i="14"/>
  <c r="Q18" i="14"/>
  <c r="P18" i="14"/>
  <c r="I18" i="14"/>
  <c r="H18" i="14"/>
  <c r="W17" i="14"/>
  <c r="Y17" i="14" s="1"/>
  <c r="V17" i="14"/>
  <c r="X17" i="14" s="1"/>
  <c r="I17" i="14"/>
  <c r="H17" i="14"/>
  <c r="Y16" i="14"/>
  <c r="X16" i="14"/>
  <c r="W16" i="14"/>
  <c r="V16" i="14"/>
  <c r="I16" i="14"/>
  <c r="H16" i="14"/>
  <c r="W15" i="14"/>
  <c r="Y15" i="14" s="1"/>
  <c r="V15" i="14"/>
  <c r="I15" i="14"/>
  <c r="H15" i="14"/>
  <c r="Y14" i="14"/>
  <c r="W14" i="14"/>
  <c r="V14" i="14"/>
  <c r="X14" i="14" s="1"/>
  <c r="M14" i="14"/>
  <c r="L14" i="14"/>
  <c r="I14" i="14"/>
  <c r="H14" i="14"/>
  <c r="Y13" i="14"/>
  <c r="W13" i="14"/>
  <c r="V13" i="14"/>
  <c r="X13" i="14" s="1"/>
  <c r="Q13" i="14"/>
  <c r="P13" i="14"/>
  <c r="I13" i="14"/>
  <c r="H13" i="14"/>
  <c r="Y12" i="14"/>
  <c r="W12" i="14"/>
  <c r="V12" i="14"/>
  <c r="X12" i="14" s="1"/>
  <c r="I12" i="14"/>
  <c r="H12" i="14"/>
  <c r="W11" i="14"/>
  <c r="Y11" i="14" s="1"/>
  <c r="V11" i="14"/>
  <c r="X11" i="14" s="1"/>
  <c r="Q11" i="14"/>
  <c r="P11" i="14"/>
  <c r="Y10" i="14"/>
  <c r="X10" i="14"/>
  <c r="W10" i="14"/>
  <c r="V10" i="14"/>
  <c r="M10" i="14"/>
  <c r="L10" i="14"/>
  <c r="I10" i="14"/>
  <c r="H10" i="14"/>
  <c r="Y9" i="14"/>
  <c r="X9" i="14"/>
  <c r="W9" i="14"/>
  <c r="V9" i="14"/>
  <c r="Q9" i="14"/>
  <c r="P9" i="14"/>
  <c r="P38" i="14" s="1"/>
  <c r="M9" i="14"/>
  <c r="L9" i="14"/>
  <c r="I9" i="14"/>
  <c r="H9" i="14"/>
  <c r="W8" i="14"/>
  <c r="V8" i="14"/>
  <c r="V38" i="14" s="1"/>
  <c r="I8" i="14"/>
  <c r="H8" i="14"/>
  <c r="U147" i="13"/>
  <c r="T147" i="13"/>
  <c r="S147" i="13"/>
  <c r="R147" i="13"/>
  <c r="U146" i="13"/>
  <c r="T146" i="13"/>
  <c r="S146" i="13"/>
  <c r="R146" i="13"/>
  <c r="M146" i="13"/>
  <c r="L146" i="13"/>
  <c r="K146" i="13"/>
  <c r="J146" i="13"/>
  <c r="U145" i="13"/>
  <c r="T145" i="13"/>
  <c r="S145" i="13"/>
  <c r="R145" i="13"/>
  <c r="Q145" i="13"/>
  <c r="M145" i="13"/>
  <c r="L145" i="13"/>
  <c r="K145" i="13"/>
  <c r="J145" i="13"/>
  <c r="U144" i="13"/>
  <c r="T144" i="13"/>
  <c r="S144" i="13"/>
  <c r="R144" i="13"/>
  <c r="M144" i="13"/>
  <c r="L144" i="13"/>
  <c r="K144" i="13"/>
  <c r="J144" i="13"/>
  <c r="U143" i="13"/>
  <c r="T143" i="13"/>
  <c r="S143" i="13"/>
  <c r="R143" i="13"/>
  <c r="M143" i="13"/>
  <c r="L143" i="13"/>
  <c r="K143" i="13"/>
  <c r="J143" i="13"/>
  <c r="M125" i="13"/>
  <c r="L125" i="13"/>
  <c r="G125" i="13"/>
  <c r="F125" i="13"/>
  <c r="J147" i="13" s="1"/>
  <c r="M124" i="13"/>
  <c r="L124" i="13"/>
  <c r="I124" i="13"/>
  <c r="H124" i="13"/>
  <c r="M123" i="13"/>
  <c r="L123" i="13"/>
  <c r="I123" i="13"/>
  <c r="H123" i="13"/>
  <c r="M122" i="13"/>
  <c r="L122" i="13"/>
  <c r="I122" i="13"/>
  <c r="H122" i="13"/>
  <c r="M121" i="13"/>
  <c r="L121" i="13"/>
  <c r="I121" i="13"/>
  <c r="H121" i="13"/>
  <c r="O99" i="13"/>
  <c r="O146" i="13" s="1"/>
  <c r="J99" i="13"/>
  <c r="G99" i="13"/>
  <c r="O98" i="13"/>
  <c r="O145" i="13" s="1"/>
  <c r="J98" i="13"/>
  <c r="G98" i="13"/>
  <c r="S97" i="13"/>
  <c r="O97" i="13"/>
  <c r="K97" i="13"/>
  <c r="G97" i="13"/>
  <c r="G144" i="13" s="1"/>
  <c r="O96" i="13"/>
  <c r="G96" i="13"/>
  <c r="S86" i="13"/>
  <c r="K86" i="13"/>
  <c r="O85" i="13"/>
  <c r="Q85" i="13" s="1"/>
  <c r="Q99" i="13" s="1"/>
  <c r="N85" i="13"/>
  <c r="N99" i="13" s="1"/>
  <c r="N146" i="13" s="1"/>
  <c r="P146" i="13" s="1"/>
  <c r="K85" i="13"/>
  <c r="J85" i="13"/>
  <c r="L85" i="13" s="1"/>
  <c r="L99" i="13" s="1"/>
  <c r="G85" i="13"/>
  <c r="I85" i="13" s="1"/>
  <c r="I99" i="13" s="1"/>
  <c r="F85" i="13"/>
  <c r="F99" i="13" s="1"/>
  <c r="F146" i="13" s="1"/>
  <c r="W84" i="13"/>
  <c r="Y84" i="13" s="1"/>
  <c r="V84" i="13"/>
  <c r="Q84" i="13"/>
  <c r="P84" i="13"/>
  <c r="I84" i="13"/>
  <c r="H84" i="13"/>
  <c r="W83" i="13"/>
  <c r="Y83" i="13" s="1"/>
  <c r="V83" i="13"/>
  <c r="Q83" i="13"/>
  <c r="P83" i="13"/>
  <c r="I83" i="13"/>
  <c r="H83" i="13"/>
  <c r="W82" i="13"/>
  <c r="Y82" i="13" s="1"/>
  <c r="V82" i="13"/>
  <c r="X82" i="13" s="1"/>
  <c r="I82" i="13"/>
  <c r="H82" i="13"/>
  <c r="Y81" i="13"/>
  <c r="X81" i="13"/>
  <c r="W81" i="13"/>
  <c r="V81" i="13"/>
  <c r="I81" i="13"/>
  <c r="H81" i="13"/>
  <c r="W80" i="13"/>
  <c r="Y80" i="13" s="1"/>
  <c r="V80" i="13"/>
  <c r="I80" i="13"/>
  <c r="H80" i="13"/>
  <c r="Y79" i="13"/>
  <c r="W79" i="13"/>
  <c r="V79" i="13"/>
  <c r="X79" i="13" s="1"/>
  <c r="I79" i="13"/>
  <c r="H79" i="13"/>
  <c r="W78" i="13"/>
  <c r="Y78" i="13" s="1"/>
  <c r="V78" i="13"/>
  <c r="X78" i="13" s="1"/>
  <c r="Q78" i="13"/>
  <c r="P78" i="13"/>
  <c r="M78" i="13"/>
  <c r="L78" i="13"/>
  <c r="I78" i="13"/>
  <c r="H78" i="13"/>
  <c r="Y77" i="13"/>
  <c r="W77" i="13"/>
  <c r="V77" i="13"/>
  <c r="X77" i="13" s="1"/>
  <c r="Q77" i="13"/>
  <c r="P77" i="13"/>
  <c r="I77" i="13"/>
  <c r="H77" i="13"/>
  <c r="Y76" i="13"/>
  <c r="W76" i="13"/>
  <c r="V76" i="13"/>
  <c r="X76" i="13" s="1"/>
  <c r="Q76" i="13"/>
  <c r="P76" i="13"/>
  <c r="I76" i="13"/>
  <c r="H76" i="13"/>
  <c r="Y75" i="13"/>
  <c r="W75" i="13"/>
  <c r="V75" i="13"/>
  <c r="X75" i="13" s="1"/>
  <c r="Q75" i="13"/>
  <c r="P75" i="13"/>
  <c r="M75" i="13"/>
  <c r="L75" i="13"/>
  <c r="I75" i="13"/>
  <c r="H75" i="13"/>
  <c r="W74" i="13"/>
  <c r="Y74" i="13" s="1"/>
  <c r="V74" i="13"/>
  <c r="I74" i="13"/>
  <c r="H74" i="13"/>
  <c r="Y73" i="13"/>
  <c r="W73" i="13"/>
  <c r="V73" i="13"/>
  <c r="X73" i="13" s="1"/>
  <c r="M73" i="13"/>
  <c r="L73" i="13"/>
  <c r="I73" i="13"/>
  <c r="H73" i="13"/>
  <c r="Y72" i="13"/>
  <c r="W72" i="13"/>
  <c r="V72" i="13"/>
  <c r="X72" i="13" s="1"/>
  <c r="I72" i="13"/>
  <c r="H72" i="13"/>
  <c r="W71" i="13"/>
  <c r="W85" i="13" s="1"/>
  <c r="V71" i="13"/>
  <c r="V85" i="13" s="1"/>
  <c r="V99" i="13" s="1"/>
  <c r="Q71" i="13"/>
  <c r="P71" i="13"/>
  <c r="P85" i="13" s="1"/>
  <c r="P99" i="13" s="1"/>
  <c r="I71" i="13"/>
  <c r="H71" i="13"/>
  <c r="H85" i="13" s="1"/>
  <c r="H99" i="13" s="1"/>
  <c r="O70" i="13"/>
  <c r="Q70" i="13" s="1"/>
  <c r="Q98" i="13" s="1"/>
  <c r="N70" i="13"/>
  <c r="N98" i="13" s="1"/>
  <c r="N145" i="13" s="1"/>
  <c r="P145" i="13" s="1"/>
  <c r="K70" i="13"/>
  <c r="J70" i="13"/>
  <c r="L70" i="13" s="1"/>
  <c r="L98" i="13" s="1"/>
  <c r="G70" i="13"/>
  <c r="I70" i="13" s="1"/>
  <c r="I98" i="13" s="1"/>
  <c r="F70" i="13"/>
  <c r="F98" i="13" s="1"/>
  <c r="F145" i="13" s="1"/>
  <c r="W69" i="13"/>
  <c r="Y69" i="13" s="1"/>
  <c r="V69" i="13"/>
  <c r="Q69" i="13"/>
  <c r="P69" i="13"/>
  <c r="I69" i="13"/>
  <c r="H69" i="13"/>
  <c r="W68" i="13"/>
  <c r="Y68" i="13" s="1"/>
  <c r="V68" i="13"/>
  <c r="X68" i="13" s="1"/>
  <c r="Q68" i="13"/>
  <c r="P68" i="13"/>
  <c r="I68" i="13"/>
  <c r="H68" i="13"/>
  <c r="W67" i="13"/>
  <c r="Y67" i="13" s="1"/>
  <c r="V67" i="13"/>
  <c r="X67" i="13" s="1"/>
  <c r="Q67" i="13"/>
  <c r="P67" i="13"/>
  <c r="I67" i="13"/>
  <c r="H67" i="13"/>
  <c r="W66" i="13"/>
  <c r="Y66" i="13" s="1"/>
  <c r="V66" i="13"/>
  <c r="Q66" i="13"/>
  <c r="P66" i="13"/>
  <c r="I66" i="13"/>
  <c r="H66" i="13"/>
  <c r="W65" i="13"/>
  <c r="Y65" i="13" s="1"/>
  <c r="V65" i="13"/>
  <c r="I65" i="13"/>
  <c r="H65" i="13"/>
  <c r="Y64" i="13"/>
  <c r="X64" i="13"/>
  <c r="W64" i="13"/>
  <c r="V64" i="13"/>
  <c r="I64" i="13"/>
  <c r="H64" i="13"/>
  <c r="W63" i="13"/>
  <c r="Y63" i="13" s="1"/>
  <c r="V63" i="13"/>
  <c r="Q63" i="13"/>
  <c r="P63" i="13"/>
  <c r="I63" i="13"/>
  <c r="H63" i="13"/>
  <c r="W62" i="13"/>
  <c r="Y62" i="13" s="1"/>
  <c r="V62" i="13"/>
  <c r="X62" i="13" s="1"/>
  <c r="M62" i="13"/>
  <c r="L62" i="13"/>
  <c r="I62" i="13"/>
  <c r="H62" i="13"/>
  <c r="W61" i="13"/>
  <c r="Y61" i="13" s="1"/>
  <c r="V61" i="13"/>
  <c r="X61" i="13" s="1"/>
  <c r="I61" i="13"/>
  <c r="H61" i="13"/>
  <c r="Y60" i="13"/>
  <c r="W60" i="13"/>
  <c r="V60" i="13"/>
  <c r="X60" i="13" s="1"/>
  <c r="I60" i="13"/>
  <c r="H60" i="13"/>
  <c r="W59" i="13"/>
  <c r="Y59" i="13" s="1"/>
  <c r="V59" i="13"/>
  <c r="X59" i="13" s="1"/>
  <c r="Q59" i="13"/>
  <c r="P59" i="13"/>
  <c r="P70" i="13" s="1"/>
  <c r="P98" i="13" s="1"/>
  <c r="I59" i="13"/>
  <c r="H59" i="13"/>
  <c r="W58" i="13"/>
  <c r="V58" i="13"/>
  <c r="I58" i="13"/>
  <c r="H58" i="13"/>
  <c r="X57" i="13"/>
  <c r="W57" i="13"/>
  <c r="V57" i="13"/>
  <c r="Q57" i="13"/>
  <c r="P57" i="13"/>
  <c r="I57" i="13"/>
  <c r="H57" i="13"/>
  <c r="Y56" i="13"/>
  <c r="X56" i="13"/>
  <c r="W56" i="13"/>
  <c r="V56" i="13"/>
  <c r="M56" i="13"/>
  <c r="L56" i="13"/>
  <c r="I56" i="13"/>
  <c r="H56" i="13"/>
  <c r="Y55" i="13"/>
  <c r="X55" i="13"/>
  <c r="W55" i="13"/>
  <c r="V55" i="13"/>
  <c r="V70" i="13" s="1"/>
  <c r="V98" i="13" s="1"/>
  <c r="Q55" i="13"/>
  <c r="M55" i="13"/>
  <c r="L55" i="13"/>
  <c r="I55" i="13"/>
  <c r="H55" i="13"/>
  <c r="H70" i="13" s="1"/>
  <c r="H98" i="13" s="1"/>
  <c r="S54" i="13"/>
  <c r="U54" i="13" s="1"/>
  <c r="U97" i="13" s="1"/>
  <c r="R54" i="13"/>
  <c r="R97" i="13" s="1"/>
  <c r="O54" i="13"/>
  <c r="N54" i="13"/>
  <c r="K54" i="13"/>
  <c r="M54" i="13" s="1"/>
  <c r="M97" i="13" s="1"/>
  <c r="J54" i="13"/>
  <c r="J97" i="13" s="1"/>
  <c r="G54" i="13"/>
  <c r="F54" i="13"/>
  <c r="W53" i="13"/>
  <c r="Y53" i="13" s="1"/>
  <c r="V53" i="13"/>
  <c r="X53" i="13" s="1"/>
  <c r="I53" i="13"/>
  <c r="H53" i="13"/>
  <c r="X52" i="13"/>
  <c r="W52" i="13"/>
  <c r="V52" i="13"/>
  <c r="Y52" i="13" s="1"/>
  <c r="Q52" i="13"/>
  <c r="P52" i="13"/>
  <c r="M52" i="13"/>
  <c r="L52" i="13"/>
  <c r="I52" i="13"/>
  <c r="H52" i="13"/>
  <c r="W51" i="13"/>
  <c r="Y51" i="13" s="1"/>
  <c r="V51" i="13"/>
  <c r="X51" i="13" s="1"/>
  <c r="Q51" i="13"/>
  <c r="P51" i="13"/>
  <c r="M51" i="13"/>
  <c r="L51" i="13"/>
  <c r="I51" i="13"/>
  <c r="H51" i="13"/>
  <c r="X50" i="13"/>
  <c r="W50" i="13"/>
  <c r="Y50" i="13" s="1"/>
  <c r="V50" i="13"/>
  <c r="Q50" i="13"/>
  <c r="P50" i="13"/>
  <c r="I50" i="13"/>
  <c r="H50" i="13"/>
  <c r="X49" i="13"/>
  <c r="W49" i="13"/>
  <c r="Y49" i="13" s="1"/>
  <c r="V49" i="13"/>
  <c r="M49" i="13"/>
  <c r="L49" i="13"/>
  <c r="L54" i="13" s="1"/>
  <c r="L97" i="13" s="1"/>
  <c r="I49" i="13"/>
  <c r="H49" i="13"/>
  <c r="X48" i="13"/>
  <c r="W48" i="13"/>
  <c r="Y48" i="13" s="1"/>
  <c r="V48" i="13"/>
  <c r="I48" i="13"/>
  <c r="H48" i="13"/>
  <c r="W47" i="13"/>
  <c r="Y47" i="13" s="1"/>
  <c r="V47" i="13"/>
  <c r="X47" i="13" s="1"/>
  <c r="I47" i="13"/>
  <c r="H47" i="13"/>
  <c r="X46" i="13"/>
  <c r="W46" i="13"/>
  <c r="V46" i="13"/>
  <c r="Y46" i="13" s="1"/>
  <c r="U46" i="13"/>
  <c r="T46" i="13"/>
  <c r="Q46" i="13"/>
  <c r="P46" i="13"/>
  <c r="I46" i="13"/>
  <c r="H46" i="13"/>
  <c r="W45" i="13"/>
  <c r="Y45" i="13" s="1"/>
  <c r="V45" i="13"/>
  <c r="X45" i="13" s="1"/>
  <c r="M45" i="13"/>
  <c r="L45" i="13"/>
  <c r="I45" i="13"/>
  <c r="H45" i="13"/>
  <c r="W44" i="13"/>
  <c r="Y44" i="13" s="1"/>
  <c r="V44" i="13"/>
  <c r="X44" i="13" s="1"/>
  <c r="I44" i="13"/>
  <c r="H44" i="13"/>
  <c r="X43" i="13"/>
  <c r="W43" i="13"/>
  <c r="V43" i="13"/>
  <c r="Y43" i="13" s="1"/>
  <c r="I43" i="13"/>
  <c r="H43" i="13"/>
  <c r="W42" i="13"/>
  <c r="V42" i="13"/>
  <c r="I42" i="13"/>
  <c r="H42" i="13"/>
  <c r="X41" i="13"/>
  <c r="W41" i="13"/>
  <c r="Y41" i="13" s="1"/>
  <c r="V41" i="13"/>
  <c r="I41" i="13"/>
  <c r="H41" i="13"/>
  <c r="W40" i="13"/>
  <c r="Y40" i="13" s="1"/>
  <c r="V40" i="13"/>
  <c r="X40" i="13" s="1"/>
  <c r="Q40" i="13"/>
  <c r="P40" i="13"/>
  <c r="I40" i="13"/>
  <c r="H40" i="13"/>
  <c r="W39" i="13"/>
  <c r="Y39" i="13" s="1"/>
  <c r="V39" i="13"/>
  <c r="X39" i="13" s="1"/>
  <c r="Q39" i="13"/>
  <c r="P39" i="13"/>
  <c r="I39" i="13"/>
  <c r="H39" i="13"/>
  <c r="H54" i="13" s="1"/>
  <c r="H97" i="13" s="1"/>
  <c r="S38" i="13"/>
  <c r="S96" i="13" s="1"/>
  <c r="R38" i="13"/>
  <c r="O38" i="13"/>
  <c r="N38" i="13"/>
  <c r="K38" i="13"/>
  <c r="K96" i="13" s="1"/>
  <c r="J38" i="13"/>
  <c r="G38" i="13"/>
  <c r="I38" i="13" s="1"/>
  <c r="I96" i="13" s="1"/>
  <c r="F38" i="13"/>
  <c r="W37" i="13"/>
  <c r="V37" i="13"/>
  <c r="I37" i="13"/>
  <c r="H37" i="13"/>
  <c r="X36" i="13"/>
  <c r="W36" i="13"/>
  <c r="Y36" i="13" s="1"/>
  <c r="V36" i="13"/>
  <c r="Q36" i="13"/>
  <c r="P36" i="13"/>
  <c r="I36" i="13"/>
  <c r="H36" i="13"/>
  <c r="X35" i="13"/>
  <c r="W35" i="13"/>
  <c r="Y35" i="13" s="1"/>
  <c r="V35" i="13"/>
  <c r="I35" i="13"/>
  <c r="H35" i="13"/>
  <c r="W34" i="13"/>
  <c r="V34" i="13"/>
  <c r="X34" i="13" s="1"/>
  <c r="Q34" i="13"/>
  <c r="P34" i="13"/>
  <c r="I34" i="13"/>
  <c r="H34" i="13"/>
  <c r="W33" i="13"/>
  <c r="Y33" i="13" s="1"/>
  <c r="V33" i="13"/>
  <c r="X33" i="13" s="1"/>
  <c r="M33" i="13"/>
  <c r="L33" i="13"/>
  <c r="I33" i="13"/>
  <c r="H33" i="13"/>
  <c r="W32" i="13"/>
  <c r="Y32" i="13" s="1"/>
  <c r="V32" i="13"/>
  <c r="X32" i="13" s="1"/>
  <c r="M32" i="13"/>
  <c r="L32" i="13"/>
  <c r="I32" i="13"/>
  <c r="H32" i="13"/>
  <c r="W31" i="13"/>
  <c r="V31" i="13"/>
  <c r="X31" i="13" s="1"/>
  <c r="U31" i="13"/>
  <c r="T31" i="13"/>
  <c r="T38" i="13" s="1"/>
  <c r="I31" i="13"/>
  <c r="H31" i="13"/>
  <c r="W30" i="13"/>
  <c r="V30" i="13"/>
  <c r="X30" i="13" s="1"/>
  <c r="I30" i="13"/>
  <c r="H30" i="13"/>
  <c r="X29" i="13"/>
  <c r="W29" i="13"/>
  <c r="V29" i="13"/>
  <c r="Y29" i="13" s="1"/>
  <c r="M29" i="13"/>
  <c r="L29" i="13"/>
  <c r="I29" i="13"/>
  <c r="H29" i="13"/>
  <c r="X28" i="13"/>
  <c r="W28" i="13"/>
  <c r="V28" i="13"/>
  <c r="Y28" i="13" s="1"/>
  <c r="M28" i="13"/>
  <c r="L28" i="13"/>
  <c r="W27" i="13"/>
  <c r="V27" i="13"/>
  <c r="I27" i="13"/>
  <c r="H27" i="13"/>
  <c r="Y26" i="13"/>
  <c r="W26" i="13"/>
  <c r="X26" i="13" s="1"/>
  <c r="V26" i="13"/>
  <c r="Q26" i="13"/>
  <c r="P26" i="13"/>
  <c r="I26" i="13"/>
  <c r="H26" i="13"/>
  <c r="Y25" i="13"/>
  <c r="W25" i="13"/>
  <c r="X25" i="13" s="1"/>
  <c r="V25" i="13"/>
  <c r="I25" i="13"/>
  <c r="H25" i="13"/>
  <c r="W24" i="13"/>
  <c r="V24" i="13"/>
  <c r="X24" i="13" s="1"/>
  <c r="Q24" i="13"/>
  <c r="P24" i="13"/>
  <c r="I24" i="13"/>
  <c r="H24" i="13"/>
  <c r="W23" i="13"/>
  <c r="V23" i="13"/>
  <c r="X23" i="13" s="1"/>
  <c r="Q23" i="13"/>
  <c r="P23" i="13"/>
  <c r="I23" i="13"/>
  <c r="H23" i="13"/>
  <c r="W22" i="13"/>
  <c r="Y22" i="13" s="1"/>
  <c r="V22" i="13"/>
  <c r="I22" i="13"/>
  <c r="H22" i="13"/>
  <c r="X21" i="13"/>
  <c r="W21" i="13"/>
  <c r="V21" i="13"/>
  <c r="Y21" i="13" s="1"/>
  <c r="I21" i="13"/>
  <c r="H21" i="13"/>
  <c r="W20" i="13"/>
  <c r="V20" i="13"/>
  <c r="X20" i="13" s="1"/>
  <c r="I20" i="13"/>
  <c r="H20" i="13"/>
  <c r="Y19" i="13"/>
  <c r="W19" i="13"/>
  <c r="X19" i="13" s="1"/>
  <c r="V19" i="13"/>
  <c r="Q19" i="13"/>
  <c r="P19" i="13"/>
  <c r="W18" i="13"/>
  <c r="V18" i="13"/>
  <c r="X18" i="13" s="1"/>
  <c r="Q18" i="13"/>
  <c r="P18" i="13"/>
  <c r="I18" i="13"/>
  <c r="H18" i="13"/>
  <c r="W17" i="13"/>
  <c r="V17" i="13"/>
  <c r="X17" i="13" s="1"/>
  <c r="I17" i="13"/>
  <c r="H17" i="13"/>
  <c r="X16" i="13"/>
  <c r="W16" i="13"/>
  <c r="V16" i="13"/>
  <c r="Y16" i="13" s="1"/>
  <c r="I16" i="13"/>
  <c r="H16" i="13"/>
  <c r="Y15" i="13"/>
  <c r="W15" i="13"/>
  <c r="V15" i="13"/>
  <c r="X15" i="13" s="1"/>
  <c r="I15" i="13"/>
  <c r="H15" i="13"/>
  <c r="Y14" i="13"/>
  <c r="X14" i="13"/>
  <c r="W14" i="13"/>
  <c r="V14" i="13"/>
  <c r="M14" i="13"/>
  <c r="L14" i="13"/>
  <c r="I14" i="13"/>
  <c r="H14" i="13"/>
  <c r="Y13" i="13"/>
  <c r="X13" i="13"/>
  <c r="W13" i="13"/>
  <c r="V13" i="13"/>
  <c r="Q13" i="13"/>
  <c r="P13" i="13"/>
  <c r="I13" i="13"/>
  <c r="H13" i="13"/>
  <c r="Y12" i="13"/>
  <c r="X12" i="13"/>
  <c r="W12" i="13"/>
  <c r="V12" i="13"/>
  <c r="I12" i="13"/>
  <c r="H12" i="13"/>
  <c r="W11" i="13"/>
  <c r="Y11" i="13" s="1"/>
  <c r="V11" i="13"/>
  <c r="Q11" i="13"/>
  <c r="P11" i="13"/>
  <c r="X10" i="13"/>
  <c r="W10" i="13"/>
  <c r="V10" i="13"/>
  <c r="Y10" i="13" s="1"/>
  <c r="M10" i="13"/>
  <c r="L10" i="13"/>
  <c r="I10" i="13"/>
  <c r="H10" i="13"/>
  <c r="X9" i="13"/>
  <c r="W9" i="13"/>
  <c r="V9" i="13"/>
  <c r="Y9" i="13" s="1"/>
  <c r="Q9" i="13"/>
  <c r="P9" i="13"/>
  <c r="M9" i="13"/>
  <c r="L9" i="13"/>
  <c r="I9" i="13"/>
  <c r="H9" i="13"/>
  <c r="W8" i="13"/>
  <c r="V8" i="13"/>
  <c r="X8" i="13" s="1"/>
  <c r="I8" i="13"/>
  <c r="H8" i="13"/>
  <c r="J147" i="12"/>
  <c r="L147" i="12" s="1"/>
  <c r="S146" i="12"/>
  <c r="R146" i="12"/>
  <c r="U146" i="12" s="1"/>
  <c r="L146" i="12"/>
  <c r="K146" i="12"/>
  <c r="J146" i="12"/>
  <c r="M146" i="12" s="1"/>
  <c r="T145" i="12"/>
  <c r="S145" i="12"/>
  <c r="R145" i="12"/>
  <c r="U145" i="12" s="1"/>
  <c r="K145" i="12"/>
  <c r="J145" i="12"/>
  <c r="M145" i="12" s="1"/>
  <c r="S144" i="12"/>
  <c r="R144" i="12"/>
  <c r="U144" i="12" s="1"/>
  <c r="L144" i="12"/>
  <c r="K144" i="12"/>
  <c r="J144" i="12"/>
  <c r="M144" i="12" s="1"/>
  <c r="T143" i="12"/>
  <c r="S143" i="12"/>
  <c r="R143" i="12"/>
  <c r="U143" i="12" s="1"/>
  <c r="K143" i="12"/>
  <c r="J143" i="12"/>
  <c r="M143" i="12" s="1"/>
  <c r="G143" i="12"/>
  <c r="K125" i="12"/>
  <c r="S147" i="12" s="1"/>
  <c r="J125" i="12"/>
  <c r="H125" i="12"/>
  <c r="G125" i="12"/>
  <c r="K147" i="12" s="1"/>
  <c r="F125" i="12"/>
  <c r="M124" i="12"/>
  <c r="L124" i="12"/>
  <c r="I124" i="12"/>
  <c r="H124" i="12"/>
  <c r="M123" i="12"/>
  <c r="L123" i="12"/>
  <c r="I123" i="12"/>
  <c r="H123" i="12"/>
  <c r="M122" i="12"/>
  <c r="L122" i="12"/>
  <c r="I122" i="12"/>
  <c r="H122" i="12"/>
  <c r="M121" i="12"/>
  <c r="L121" i="12"/>
  <c r="L125" i="12" s="1"/>
  <c r="I121" i="12"/>
  <c r="H121" i="12"/>
  <c r="O99" i="12"/>
  <c r="O146" i="12" s="1"/>
  <c r="J99" i="12"/>
  <c r="G99" i="12"/>
  <c r="G146" i="12" s="1"/>
  <c r="S97" i="12"/>
  <c r="N97" i="12"/>
  <c r="N144" i="12" s="1"/>
  <c r="P144" i="12" s="1"/>
  <c r="G96" i="12"/>
  <c r="O85" i="12"/>
  <c r="N85" i="12"/>
  <c r="K85" i="12"/>
  <c r="K99" i="12" s="1"/>
  <c r="J85" i="12"/>
  <c r="G85" i="12"/>
  <c r="F85" i="12"/>
  <c r="W84" i="12"/>
  <c r="Y84" i="12" s="1"/>
  <c r="V84" i="12"/>
  <c r="Q84" i="12"/>
  <c r="P84" i="12"/>
  <c r="I84" i="12"/>
  <c r="H84" i="12"/>
  <c r="W83" i="12"/>
  <c r="Y83" i="12" s="1"/>
  <c r="V83" i="12"/>
  <c r="Q83" i="12"/>
  <c r="P83" i="12"/>
  <c r="I83" i="12"/>
  <c r="H83" i="12"/>
  <c r="W82" i="12"/>
  <c r="Y82" i="12" s="1"/>
  <c r="V82" i="12"/>
  <c r="I82" i="12"/>
  <c r="H82" i="12"/>
  <c r="Y81" i="12"/>
  <c r="X81" i="12"/>
  <c r="W81" i="12"/>
  <c r="V81" i="12"/>
  <c r="I81" i="12"/>
  <c r="H81" i="12"/>
  <c r="W80" i="12"/>
  <c r="V80" i="12"/>
  <c r="I80" i="12"/>
  <c r="H80" i="12"/>
  <c r="W79" i="12"/>
  <c r="Y79" i="12" s="1"/>
  <c r="V79" i="12"/>
  <c r="X79" i="12" s="1"/>
  <c r="I79" i="12"/>
  <c r="H79" i="12"/>
  <c r="W78" i="12"/>
  <c r="Y78" i="12" s="1"/>
  <c r="V78" i="12"/>
  <c r="Q78" i="12"/>
  <c r="P78" i="12"/>
  <c r="M78" i="12"/>
  <c r="L78" i="12"/>
  <c r="I78" i="12"/>
  <c r="H78" i="12"/>
  <c r="W77" i="12"/>
  <c r="Y77" i="12" s="1"/>
  <c r="V77" i="12"/>
  <c r="X77" i="12" s="1"/>
  <c r="Q77" i="12"/>
  <c r="P77" i="12"/>
  <c r="I77" i="12"/>
  <c r="H77" i="12"/>
  <c r="W76" i="12"/>
  <c r="Y76" i="12" s="1"/>
  <c r="V76" i="12"/>
  <c r="X76" i="12" s="1"/>
  <c r="Q76" i="12"/>
  <c r="P76" i="12"/>
  <c r="I76" i="12"/>
  <c r="H76" i="12"/>
  <c r="W75" i="12"/>
  <c r="Y75" i="12" s="1"/>
  <c r="V75" i="12"/>
  <c r="X75" i="12" s="1"/>
  <c r="Q75" i="12"/>
  <c r="P75" i="12"/>
  <c r="M75" i="12"/>
  <c r="L75" i="12"/>
  <c r="I75" i="12"/>
  <c r="H75" i="12"/>
  <c r="W74" i="12"/>
  <c r="V74" i="12"/>
  <c r="I74" i="12"/>
  <c r="H74" i="12"/>
  <c r="W73" i="12"/>
  <c r="Y73" i="12" s="1"/>
  <c r="V73" i="12"/>
  <c r="X73" i="12" s="1"/>
  <c r="M73" i="12"/>
  <c r="L73" i="12"/>
  <c r="I73" i="12"/>
  <c r="H73" i="12"/>
  <c r="W72" i="12"/>
  <c r="Y72" i="12" s="1"/>
  <c r="V72" i="12"/>
  <c r="X72" i="12" s="1"/>
  <c r="I72" i="12"/>
  <c r="H72" i="12"/>
  <c r="W71" i="12"/>
  <c r="Y71" i="12" s="1"/>
  <c r="V71" i="12"/>
  <c r="Q71" i="12"/>
  <c r="P71" i="12"/>
  <c r="I71" i="12"/>
  <c r="H71" i="12"/>
  <c r="O70" i="12"/>
  <c r="O98" i="12" s="1"/>
  <c r="O145" i="12" s="1"/>
  <c r="N70" i="12"/>
  <c r="K70" i="12"/>
  <c r="K98" i="12" s="1"/>
  <c r="J70" i="12"/>
  <c r="J98" i="12" s="1"/>
  <c r="G70" i="12"/>
  <c r="G98" i="12" s="1"/>
  <c r="G145" i="12" s="1"/>
  <c r="F70" i="12"/>
  <c r="W69" i="12"/>
  <c r="Y69" i="12" s="1"/>
  <c r="V69" i="12"/>
  <c r="Q69" i="12"/>
  <c r="P69" i="12"/>
  <c r="I69" i="12"/>
  <c r="H69" i="12"/>
  <c r="W68" i="12"/>
  <c r="Y68" i="12" s="1"/>
  <c r="V68" i="12"/>
  <c r="Q68" i="12"/>
  <c r="P68" i="12"/>
  <c r="I68" i="12"/>
  <c r="H68" i="12"/>
  <c r="W67" i="12"/>
  <c r="Y67" i="12" s="1"/>
  <c r="V67" i="12"/>
  <c r="Q67" i="12"/>
  <c r="P67" i="12"/>
  <c r="I67" i="12"/>
  <c r="H67" i="12"/>
  <c r="W66" i="12"/>
  <c r="Y66" i="12" s="1"/>
  <c r="V66" i="12"/>
  <c r="Q66" i="12"/>
  <c r="P66" i="12"/>
  <c r="I66" i="12"/>
  <c r="H66" i="12"/>
  <c r="W65" i="12"/>
  <c r="Y65" i="12" s="1"/>
  <c r="V65" i="12"/>
  <c r="I65" i="12"/>
  <c r="H65" i="12"/>
  <c r="Y64" i="12"/>
  <c r="X64" i="12"/>
  <c r="W64" i="12"/>
  <c r="V64" i="12"/>
  <c r="I64" i="12"/>
  <c r="H64" i="12"/>
  <c r="W63" i="12"/>
  <c r="V63" i="12"/>
  <c r="Q63" i="12"/>
  <c r="P63" i="12"/>
  <c r="I63" i="12"/>
  <c r="H63" i="12"/>
  <c r="W62" i="12"/>
  <c r="V62" i="12"/>
  <c r="M62" i="12"/>
  <c r="L62" i="12"/>
  <c r="I62" i="12"/>
  <c r="H62" i="12"/>
  <c r="W61" i="12"/>
  <c r="V61" i="12"/>
  <c r="I61" i="12"/>
  <c r="H61" i="12"/>
  <c r="W60" i="12"/>
  <c r="Y60" i="12" s="1"/>
  <c r="V60" i="12"/>
  <c r="X60" i="12" s="1"/>
  <c r="I60" i="12"/>
  <c r="H60" i="12"/>
  <c r="W59" i="12"/>
  <c r="Y59" i="12" s="1"/>
  <c r="V59" i="12"/>
  <c r="Q59" i="12"/>
  <c r="P59" i="12"/>
  <c r="I59" i="12"/>
  <c r="H59" i="12"/>
  <c r="W58" i="12"/>
  <c r="Y58" i="12" s="1"/>
  <c r="V58" i="12"/>
  <c r="I58" i="12"/>
  <c r="H58" i="12"/>
  <c r="X57" i="12"/>
  <c r="W57" i="12"/>
  <c r="V57" i="12"/>
  <c r="Q57" i="12"/>
  <c r="P57" i="12"/>
  <c r="P70" i="12" s="1"/>
  <c r="P98" i="12" s="1"/>
  <c r="I57" i="12"/>
  <c r="H57" i="12"/>
  <c r="Y56" i="12"/>
  <c r="X56" i="12"/>
  <c r="W56" i="12"/>
  <c r="V56" i="12"/>
  <c r="M56" i="12"/>
  <c r="L56" i="12"/>
  <c r="I56" i="12"/>
  <c r="H56" i="12"/>
  <c r="Y55" i="12"/>
  <c r="X55" i="12"/>
  <c r="W55" i="12"/>
  <c r="W70" i="12" s="1"/>
  <c r="V55" i="12"/>
  <c r="Q55" i="12"/>
  <c r="M55" i="12"/>
  <c r="L55" i="12"/>
  <c r="I55" i="12"/>
  <c r="H55" i="12"/>
  <c r="T54" i="12"/>
  <c r="T97" i="12" s="1"/>
  <c r="S54" i="12"/>
  <c r="U54" i="12" s="1"/>
  <c r="U97" i="12" s="1"/>
  <c r="R54" i="12"/>
  <c r="R97" i="12" s="1"/>
  <c r="Q54" i="12"/>
  <c r="Q97" i="12" s="1"/>
  <c r="O54" i="12"/>
  <c r="O97" i="12" s="1"/>
  <c r="O144" i="12" s="1"/>
  <c r="N54" i="12"/>
  <c r="P54" i="12" s="1"/>
  <c r="P97" i="12" s="1"/>
  <c r="L54" i="12"/>
  <c r="L97" i="12" s="1"/>
  <c r="K54" i="12"/>
  <c r="K97" i="12" s="1"/>
  <c r="J54" i="12"/>
  <c r="J97" i="12" s="1"/>
  <c r="I54" i="12"/>
  <c r="I97" i="12" s="1"/>
  <c r="G54" i="12"/>
  <c r="G97" i="12" s="1"/>
  <c r="G144" i="12" s="1"/>
  <c r="I144" i="12" s="1"/>
  <c r="F54" i="12"/>
  <c r="F97" i="12" s="1"/>
  <c r="F144" i="12" s="1"/>
  <c r="X53" i="12"/>
  <c r="W53" i="12"/>
  <c r="Y53" i="12" s="1"/>
  <c r="V53" i="12"/>
  <c r="I53" i="12"/>
  <c r="H53" i="12"/>
  <c r="W52" i="12"/>
  <c r="V52" i="12"/>
  <c r="Y52" i="12" s="1"/>
  <c r="Q52" i="12"/>
  <c r="P52" i="12"/>
  <c r="M52" i="12"/>
  <c r="L52" i="12"/>
  <c r="I52" i="12"/>
  <c r="H52" i="12"/>
  <c r="X51" i="12"/>
  <c r="W51" i="12"/>
  <c r="Y51" i="12" s="1"/>
  <c r="V51" i="12"/>
  <c r="Q51" i="12"/>
  <c r="P51" i="12"/>
  <c r="M51" i="12"/>
  <c r="L51" i="12"/>
  <c r="I51" i="12"/>
  <c r="H51" i="12"/>
  <c r="W50" i="12"/>
  <c r="V50" i="12"/>
  <c r="Q50" i="12"/>
  <c r="P50" i="12"/>
  <c r="I50" i="12"/>
  <c r="H50" i="12"/>
  <c r="W49" i="12"/>
  <c r="V49" i="12"/>
  <c r="M49" i="12"/>
  <c r="L49" i="12"/>
  <c r="I49" i="12"/>
  <c r="H49" i="12"/>
  <c r="W48" i="12"/>
  <c r="V48" i="12"/>
  <c r="I48" i="12"/>
  <c r="H48" i="12"/>
  <c r="X47" i="12"/>
  <c r="W47" i="12"/>
  <c r="Y47" i="12" s="1"/>
  <c r="V47" i="12"/>
  <c r="I47" i="12"/>
  <c r="H47" i="12"/>
  <c r="W46" i="12"/>
  <c r="V46" i="12"/>
  <c r="Y46" i="12" s="1"/>
  <c r="U46" i="12"/>
  <c r="T46" i="12"/>
  <c r="Q46" i="12"/>
  <c r="P46" i="12"/>
  <c r="I46" i="12"/>
  <c r="H46" i="12"/>
  <c r="X45" i="12"/>
  <c r="W45" i="12"/>
  <c r="Y45" i="12" s="1"/>
  <c r="V45" i="12"/>
  <c r="M45" i="12"/>
  <c r="L45" i="12"/>
  <c r="I45" i="12"/>
  <c r="H45" i="12"/>
  <c r="X44" i="12"/>
  <c r="W44" i="12"/>
  <c r="Y44" i="12" s="1"/>
  <c r="V44" i="12"/>
  <c r="I44" i="12"/>
  <c r="H44" i="12"/>
  <c r="W43" i="12"/>
  <c r="V43" i="12"/>
  <c r="Y43" i="12" s="1"/>
  <c r="I43" i="12"/>
  <c r="H43" i="12"/>
  <c r="Y42" i="12"/>
  <c r="W42" i="12"/>
  <c r="V42" i="12"/>
  <c r="X42" i="12" s="1"/>
  <c r="I42" i="12"/>
  <c r="H42" i="12"/>
  <c r="W41" i="12"/>
  <c r="V41" i="12"/>
  <c r="I41" i="12"/>
  <c r="H41" i="12"/>
  <c r="X40" i="12"/>
  <c r="W40" i="12"/>
  <c r="Y40" i="12" s="1"/>
  <c r="V40" i="12"/>
  <c r="Q40" i="12"/>
  <c r="P40" i="12"/>
  <c r="I40" i="12"/>
  <c r="H40" i="12"/>
  <c r="X39" i="12"/>
  <c r="W39" i="12"/>
  <c r="V39" i="12"/>
  <c r="V54" i="12" s="1"/>
  <c r="V97" i="12" s="1"/>
  <c r="Q39" i="12"/>
  <c r="P39" i="12"/>
  <c r="I39" i="12"/>
  <c r="H39" i="12"/>
  <c r="H54" i="12" s="1"/>
  <c r="H97" i="12" s="1"/>
  <c r="U38" i="12"/>
  <c r="U96" i="12" s="1"/>
  <c r="S38" i="12"/>
  <c r="S96" i="12" s="1"/>
  <c r="R38" i="12"/>
  <c r="R96" i="12" s="1"/>
  <c r="P38" i="12"/>
  <c r="P96" i="12" s="1"/>
  <c r="O38" i="12"/>
  <c r="Q38" i="12" s="1"/>
  <c r="Q96" i="12" s="1"/>
  <c r="N38" i="12"/>
  <c r="N96" i="12" s="1"/>
  <c r="M38" i="12"/>
  <c r="M96" i="12" s="1"/>
  <c r="K38" i="12"/>
  <c r="K96" i="12" s="1"/>
  <c r="J38" i="12"/>
  <c r="L38" i="12" s="1"/>
  <c r="H38" i="12"/>
  <c r="H96" i="12" s="1"/>
  <c r="G38" i="12"/>
  <c r="I38" i="12" s="1"/>
  <c r="I96" i="12" s="1"/>
  <c r="F38" i="12"/>
  <c r="F96" i="12" s="1"/>
  <c r="Y37" i="12"/>
  <c r="W37" i="12"/>
  <c r="V37" i="12"/>
  <c r="X37" i="12" s="1"/>
  <c r="I37" i="12"/>
  <c r="H37" i="12"/>
  <c r="W36" i="12"/>
  <c r="V36" i="12"/>
  <c r="Q36" i="12"/>
  <c r="P36" i="12"/>
  <c r="I36" i="12"/>
  <c r="H36" i="12"/>
  <c r="W35" i="12"/>
  <c r="V35" i="12"/>
  <c r="I35" i="12"/>
  <c r="H35" i="12"/>
  <c r="X34" i="12"/>
  <c r="W34" i="12"/>
  <c r="Y34" i="12" s="1"/>
  <c r="V34" i="12"/>
  <c r="Q34" i="12"/>
  <c r="P34" i="12"/>
  <c r="I34" i="12"/>
  <c r="H34" i="12"/>
  <c r="X33" i="12"/>
  <c r="W33" i="12"/>
  <c r="Y33" i="12" s="1"/>
  <c r="V33" i="12"/>
  <c r="M33" i="12"/>
  <c r="L33" i="12"/>
  <c r="I33" i="12"/>
  <c r="H33" i="12"/>
  <c r="X32" i="12"/>
  <c r="W32" i="12"/>
  <c r="Y32" i="12" s="1"/>
  <c r="V32" i="12"/>
  <c r="M32" i="12"/>
  <c r="L32" i="12"/>
  <c r="I32" i="12"/>
  <c r="H32" i="12"/>
  <c r="X31" i="12"/>
  <c r="W31" i="12"/>
  <c r="Y31" i="12" s="1"/>
  <c r="V31" i="12"/>
  <c r="U31" i="12"/>
  <c r="T31" i="12"/>
  <c r="T38" i="12" s="1"/>
  <c r="I31" i="12"/>
  <c r="H31" i="12"/>
  <c r="X30" i="12"/>
  <c r="W30" i="12"/>
  <c r="Y30" i="12" s="1"/>
  <c r="V30" i="12"/>
  <c r="I30" i="12"/>
  <c r="H30" i="12"/>
  <c r="W29" i="12"/>
  <c r="V29" i="12"/>
  <c r="Y29" i="12" s="1"/>
  <c r="M29" i="12"/>
  <c r="L29" i="12"/>
  <c r="I29" i="12"/>
  <c r="H29" i="12"/>
  <c r="W28" i="12"/>
  <c r="V28" i="12"/>
  <c r="Y28" i="12" s="1"/>
  <c r="M28" i="12"/>
  <c r="L28" i="12"/>
  <c r="Y27" i="12"/>
  <c r="W27" i="12"/>
  <c r="V27" i="12"/>
  <c r="X27" i="12" s="1"/>
  <c r="I27" i="12"/>
  <c r="H27" i="12"/>
  <c r="W26" i="12"/>
  <c r="V26" i="12"/>
  <c r="Q26" i="12"/>
  <c r="P26" i="12"/>
  <c r="I26" i="12"/>
  <c r="H26" i="12"/>
  <c r="W25" i="12"/>
  <c r="V25" i="12"/>
  <c r="I25" i="12"/>
  <c r="H25" i="12"/>
  <c r="X24" i="12"/>
  <c r="W24" i="12"/>
  <c r="Y24" i="12" s="1"/>
  <c r="V24" i="12"/>
  <c r="Q24" i="12"/>
  <c r="P24" i="12"/>
  <c r="I24" i="12"/>
  <c r="H24" i="12"/>
  <c r="X23" i="12"/>
  <c r="W23" i="12"/>
  <c r="Y23" i="12" s="1"/>
  <c r="V23" i="12"/>
  <c r="Q23" i="12"/>
  <c r="P23" i="12"/>
  <c r="I23" i="12"/>
  <c r="H23" i="12"/>
  <c r="X22" i="12"/>
  <c r="W22" i="12"/>
  <c r="Y22" i="12" s="1"/>
  <c r="V22" i="12"/>
  <c r="I22" i="12"/>
  <c r="H22" i="12"/>
  <c r="W21" i="12"/>
  <c r="V21" i="12"/>
  <c r="Y21" i="12" s="1"/>
  <c r="I21" i="12"/>
  <c r="H21" i="12"/>
  <c r="Y20" i="12"/>
  <c r="W20" i="12"/>
  <c r="V20" i="12"/>
  <c r="X20" i="12" s="1"/>
  <c r="I20" i="12"/>
  <c r="H20" i="12"/>
  <c r="W19" i="12"/>
  <c r="V19" i="12"/>
  <c r="Q19" i="12"/>
  <c r="P19" i="12"/>
  <c r="X18" i="12"/>
  <c r="W18" i="12"/>
  <c r="Y18" i="12" s="1"/>
  <c r="V18" i="12"/>
  <c r="Q18" i="12"/>
  <c r="P18" i="12"/>
  <c r="I18" i="12"/>
  <c r="H18" i="12"/>
  <c r="X17" i="12"/>
  <c r="W17" i="12"/>
  <c r="Y17" i="12" s="1"/>
  <c r="V17" i="12"/>
  <c r="I17" i="12"/>
  <c r="H17" i="12"/>
  <c r="W16" i="12"/>
  <c r="V16" i="12"/>
  <c r="Y16" i="12" s="1"/>
  <c r="I16" i="12"/>
  <c r="H16" i="12"/>
  <c r="Y15" i="12"/>
  <c r="W15" i="12"/>
  <c r="V15" i="12"/>
  <c r="X15" i="12" s="1"/>
  <c r="I15" i="12"/>
  <c r="H15" i="12"/>
  <c r="W14" i="12"/>
  <c r="V14" i="12"/>
  <c r="M14" i="12"/>
  <c r="L14" i="12"/>
  <c r="I14" i="12"/>
  <c r="H14" i="12"/>
  <c r="W13" i="12"/>
  <c r="V13" i="12"/>
  <c r="Q13" i="12"/>
  <c r="P13" i="12"/>
  <c r="I13" i="12"/>
  <c r="H13" i="12"/>
  <c r="W12" i="12"/>
  <c r="V12" i="12"/>
  <c r="I12" i="12"/>
  <c r="H12" i="12"/>
  <c r="X11" i="12"/>
  <c r="W11" i="12"/>
  <c r="Y11" i="12" s="1"/>
  <c r="V11" i="12"/>
  <c r="Q11" i="12"/>
  <c r="P11" i="12"/>
  <c r="W10" i="12"/>
  <c r="V10" i="12"/>
  <c r="Y10" i="12" s="1"/>
  <c r="M10" i="12"/>
  <c r="L10" i="12"/>
  <c r="I10" i="12"/>
  <c r="H10" i="12"/>
  <c r="W9" i="12"/>
  <c r="V9" i="12"/>
  <c r="Y9" i="12" s="1"/>
  <c r="Q9" i="12"/>
  <c r="P9" i="12"/>
  <c r="M9" i="12"/>
  <c r="L9" i="12"/>
  <c r="I9" i="12"/>
  <c r="H9" i="12"/>
  <c r="X8" i="12"/>
  <c r="W8" i="12"/>
  <c r="Y8" i="12" s="1"/>
  <c r="V8" i="12"/>
  <c r="V38" i="12" s="1"/>
  <c r="V96" i="12" s="1"/>
  <c r="I8" i="12"/>
  <c r="H8" i="12"/>
  <c r="J147" i="11"/>
  <c r="S146" i="11"/>
  <c r="R146" i="11"/>
  <c r="U146" i="11" s="1"/>
  <c r="K146" i="11"/>
  <c r="J146" i="11"/>
  <c r="M146" i="11" s="1"/>
  <c r="S145" i="11"/>
  <c r="R145" i="11"/>
  <c r="U145" i="11" s="1"/>
  <c r="K145" i="11"/>
  <c r="J145" i="11"/>
  <c r="M145" i="11" s="1"/>
  <c r="S144" i="11"/>
  <c r="R144" i="11"/>
  <c r="U144" i="11" s="1"/>
  <c r="K144" i="11"/>
  <c r="J144" i="11"/>
  <c r="M144" i="11" s="1"/>
  <c r="S143" i="11"/>
  <c r="R143" i="11"/>
  <c r="U143" i="11" s="1"/>
  <c r="K143" i="11"/>
  <c r="J143" i="11"/>
  <c r="M143" i="11" s="1"/>
  <c r="G143" i="11"/>
  <c r="K125" i="11"/>
  <c r="S147" i="11" s="1"/>
  <c r="J125" i="11"/>
  <c r="M125" i="11" s="1"/>
  <c r="G125" i="11"/>
  <c r="F125" i="11"/>
  <c r="M124" i="11"/>
  <c r="L124" i="11"/>
  <c r="I124" i="11"/>
  <c r="H124" i="11"/>
  <c r="M123" i="11"/>
  <c r="L123" i="11"/>
  <c r="I123" i="11"/>
  <c r="H123" i="11"/>
  <c r="M122" i="11"/>
  <c r="L122" i="11"/>
  <c r="I122" i="11"/>
  <c r="H122" i="11"/>
  <c r="H125" i="11" s="1"/>
  <c r="M121" i="11"/>
  <c r="L121" i="11"/>
  <c r="L125" i="11" s="1"/>
  <c r="I121" i="11"/>
  <c r="H121" i="11"/>
  <c r="O99" i="11"/>
  <c r="O146" i="11" s="1"/>
  <c r="Q146" i="11" s="1"/>
  <c r="J99" i="11"/>
  <c r="G99" i="11"/>
  <c r="O98" i="11"/>
  <c r="O145" i="11" s="1"/>
  <c r="Q145" i="11" s="1"/>
  <c r="J98" i="11"/>
  <c r="G98" i="11"/>
  <c r="S97" i="11"/>
  <c r="K97" i="11"/>
  <c r="O96" i="11"/>
  <c r="O143" i="11" s="1"/>
  <c r="G96" i="11"/>
  <c r="S86" i="11"/>
  <c r="O85" i="11"/>
  <c r="N85" i="11"/>
  <c r="N99" i="11" s="1"/>
  <c r="N146" i="11" s="1"/>
  <c r="K85" i="11"/>
  <c r="K86" i="11" s="1"/>
  <c r="J85" i="11"/>
  <c r="G85" i="11"/>
  <c r="F85" i="11"/>
  <c r="F99" i="11" s="1"/>
  <c r="F146" i="11" s="1"/>
  <c r="W84" i="11"/>
  <c r="V84" i="11"/>
  <c r="Q84" i="11"/>
  <c r="P84" i="11"/>
  <c r="I84" i="11"/>
  <c r="H84" i="11"/>
  <c r="W83" i="11"/>
  <c r="V83" i="11"/>
  <c r="Q83" i="11"/>
  <c r="P83" i="11"/>
  <c r="I83" i="11"/>
  <c r="H83" i="11"/>
  <c r="W82" i="11"/>
  <c r="V82" i="11"/>
  <c r="I82" i="11"/>
  <c r="H82" i="11"/>
  <c r="X81" i="11"/>
  <c r="W81" i="11"/>
  <c r="Y81" i="11" s="1"/>
  <c r="V81" i="11"/>
  <c r="I81" i="11"/>
  <c r="H81" i="11"/>
  <c r="W80" i="11"/>
  <c r="V80" i="11"/>
  <c r="Y80" i="11" s="1"/>
  <c r="I80" i="11"/>
  <c r="H80" i="11"/>
  <c r="Y79" i="11"/>
  <c r="W79" i="11"/>
  <c r="V79" i="11"/>
  <c r="X79" i="11" s="1"/>
  <c r="I79" i="11"/>
  <c r="H79" i="11"/>
  <c r="W78" i="11"/>
  <c r="V78" i="11"/>
  <c r="Q78" i="11"/>
  <c r="P78" i="11"/>
  <c r="M78" i="11"/>
  <c r="L78" i="11"/>
  <c r="I78" i="11"/>
  <c r="H78" i="11"/>
  <c r="Y77" i="11"/>
  <c r="W77" i="11"/>
  <c r="V77" i="11"/>
  <c r="X77" i="11" s="1"/>
  <c r="Q77" i="11"/>
  <c r="P77" i="11"/>
  <c r="I77" i="11"/>
  <c r="H77" i="11"/>
  <c r="Y76" i="11"/>
  <c r="W76" i="11"/>
  <c r="V76" i="11"/>
  <c r="X76" i="11" s="1"/>
  <c r="Q76" i="11"/>
  <c r="P76" i="11"/>
  <c r="I76" i="11"/>
  <c r="H76" i="11"/>
  <c r="Y75" i="11"/>
  <c r="W75" i="11"/>
  <c r="V75" i="11"/>
  <c r="X75" i="11" s="1"/>
  <c r="Q75" i="11"/>
  <c r="P75" i="11"/>
  <c r="M75" i="11"/>
  <c r="L75" i="11"/>
  <c r="I75" i="11"/>
  <c r="H75" i="11"/>
  <c r="W74" i="11"/>
  <c r="V74" i="11"/>
  <c r="Y74" i="11" s="1"/>
  <c r="I74" i="11"/>
  <c r="H74" i="11"/>
  <c r="Y73" i="11"/>
  <c r="W73" i="11"/>
  <c r="V73" i="11"/>
  <c r="X73" i="11" s="1"/>
  <c r="M73" i="11"/>
  <c r="L73" i="11"/>
  <c r="I73" i="11"/>
  <c r="H73" i="11"/>
  <c r="Y72" i="11"/>
  <c r="W72" i="11"/>
  <c r="V72" i="11"/>
  <c r="X72" i="11" s="1"/>
  <c r="I72" i="11"/>
  <c r="H72" i="11"/>
  <c r="W71" i="11"/>
  <c r="W85" i="11" s="1"/>
  <c r="V71" i="11"/>
  <c r="V85" i="11" s="1"/>
  <c r="V99" i="11" s="1"/>
  <c r="Q71" i="11"/>
  <c r="P71" i="11"/>
  <c r="P85" i="11" s="1"/>
  <c r="P99" i="11" s="1"/>
  <c r="I71" i="11"/>
  <c r="H71" i="11"/>
  <c r="H85" i="11" s="1"/>
  <c r="H99" i="11" s="1"/>
  <c r="W70" i="11"/>
  <c r="O70" i="11"/>
  <c r="N70" i="11"/>
  <c r="N98" i="11" s="1"/>
  <c r="N145" i="11" s="1"/>
  <c r="K70" i="11"/>
  <c r="J70" i="11"/>
  <c r="G70" i="11"/>
  <c r="F70" i="11"/>
  <c r="F98" i="11" s="1"/>
  <c r="F145" i="11" s="1"/>
  <c r="W69" i="11"/>
  <c r="V69" i="11"/>
  <c r="Q69" i="11"/>
  <c r="P69" i="11"/>
  <c r="I69" i="11"/>
  <c r="H69" i="11"/>
  <c r="W68" i="11"/>
  <c r="V68" i="11"/>
  <c r="Q68" i="11"/>
  <c r="P68" i="11"/>
  <c r="I68" i="11"/>
  <c r="H68" i="11"/>
  <c r="W67" i="11"/>
  <c r="V67" i="11"/>
  <c r="Q67" i="11"/>
  <c r="P67" i="11"/>
  <c r="I67" i="11"/>
  <c r="H67" i="11"/>
  <c r="W66" i="11"/>
  <c r="Y66" i="11" s="1"/>
  <c r="V66" i="11"/>
  <c r="X66" i="11" s="1"/>
  <c r="Q66" i="11"/>
  <c r="P66" i="11"/>
  <c r="I66" i="11"/>
  <c r="H66" i="11"/>
  <c r="W65" i="11"/>
  <c r="Y65" i="11" s="1"/>
  <c r="V65" i="11"/>
  <c r="X65" i="11" s="1"/>
  <c r="I65" i="11"/>
  <c r="H65" i="11"/>
  <c r="X64" i="11"/>
  <c r="W64" i="11"/>
  <c r="Y64" i="11" s="1"/>
  <c r="V64" i="11"/>
  <c r="I64" i="11"/>
  <c r="H64" i="11"/>
  <c r="W63" i="11"/>
  <c r="Y63" i="11" s="1"/>
  <c r="V63" i="11"/>
  <c r="X63" i="11" s="1"/>
  <c r="Q63" i="11"/>
  <c r="P63" i="11"/>
  <c r="I63" i="11"/>
  <c r="H63" i="11"/>
  <c r="W62" i="11"/>
  <c r="Y62" i="11" s="1"/>
  <c r="V62" i="11"/>
  <c r="X62" i="11" s="1"/>
  <c r="M62" i="11"/>
  <c r="L62" i="11"/>
  <c r="I62" i="11"/>
  <c r="H62" i="11"/>
  <c r="W61" i="11"/>
  <c r="Y61" i="11" s="1"/>
  <c r="V61" i="11"/>
  <c r="X61" i="11" s="1"/>
  <c r="I61" i="11"/>
  <c r="H61" i="11"/>
  <c r="Y60" i="11"/>
  <c r="W60" i="11"/>
  <c r="V60" i="11"/>
  <c r="X60" i="11" s="1"/>
  <c r="I60" i="11"/>
  <c r="H60" i="11"/>
  <c r="W59" i="11"/>
  <c r="Y59" i="11" s="1"/>
  <c r="V59" i="11"/>
  <c r="X59" i="11" s="1"/>
  <c r="Q59" i="11"/>
  <c r="P59" i="11"/>
  <c r="I59" i="11"/>
  <c r="H59" i="11"/>
  <c r="W58" i="11"/>
  <c r="V58" i="11"/>
  <c r="X58" i="11" s="1"/>
  <c r="I58" i="11"/>
  <c r="H58" i="11"/>
  <c r="X57" i="11"/>
  <c r="W57" i="11"/>
  <c r="V57" i="11"/>
  <c r="Q57" i="11"/>
  <c r="P57" i="11"/>
  <c r="P70" i="11" s="1"/>
  <c r="P98" i="11" s="1"/>
  <c r="I57" i="11"/>
  <c r="H57" i="11"/>
  <c r="X56" i="11"/>
  <c r="W56" i="11"/>
  <c r="Y56" i="11" s="1"/>
  <c r="V56" i="11"/>
  <c r="M56" i="11"/>
  <c r="L56" i="11"/>
  <c r="I56" i="11"/>
  <c r="H56" i="11"/>
  <c r="H70" i="11" s="1"/>
  <c r="H98" i="11" s="1"/>
  <c r="X55" i="11"/>
  <c r="W55" i="11"/>
  <c r="Y55" i="11" s="1"/>
  <c r="V55" i="11"/>
  <c r="V70" i="11" s="1"/>
  <c r="V98" i="11" s="1"/>
  <c r="Q55" i="11"/>
  <c r="M55" i="11"/>
  <c r="L55" i="11"/>
  <c r="I55" i="11"/>
  <c r="H55" i="11"/>
  <c r="S54" i="11"/>
  <c r="U54" i="11" s="1"/>
  <c r="U97" i="11" s="1"/>
  <c r="R54" i="11"/>
  <c r="R97" i="11" s="1"/>
  <c r="O54" i="11"/>
  <c r="O97" i="11" s="1"/>
  <c r="O144" i="11" s="1"/>
  <c r="N54" i="11"/>
  <c r="K54" i="11"/>
  <c r="M54" i="11" s="1"/>
  <c r="M97" i="11" s="1"/>
  <c r="J54" i="11"/>
  <c r="J97" i="11" s="1"/>
  <c r="G54" i="11"/>
  <c r="G97" i="11" s="1"/>
  <c r="G144" i="11" s="1"/>
  <c r="F54" i="11"/>
  <c r="W53" i="11"/>
  <c r="Y53" i="11" s="1"/>
  <c r="V53" i="11"/>
  <c r="X53" i="11" s="1"/>
  <c r="I53" i="11"/>
  <c r="H53" i="11"/>
  <c r="X52" i="11"/>
  <c r="W52" i="11"/>
  <c r="Y52" i="11" s="1"/>
  <c r="V52" i="11"/>
  <c r="Q52" i="11"/>
  <c r="P52" i="11"/>
  <c r="M52" i="11"/>
  <c r="L52" i="11"/>
  <c r="I52" i="11"/>
  <c r="H52" i="11"/>
  <c r="W51" i="11"/>
  <c r="Y51" i="11" s="1"/>
  <c r="V51" i="11"/>
  <c r="X51" i="11" s="1"/>
  <c r="Q51" i="11"/>
  <c r="P51" i="11"/>
  <c r="M51" i="11"/>
  <c r="L51" i="11"/>
  <c r="I51" i="11"/>
  <c r="H51" i="11"/>
  <c r="W50" i="11"/>
  <c r="Y50" i="11" s="1"/>
  <c r="V50" i="11"/>
  <c r="X50" i="11" s="1"/>
  <c r="Q50" i="11"/>
  <c r="P50" i="11"/>
  <c r="I50" i="11"/>
  <c r="H50" i="11"/>
  <c r="W49" i="11"/>
  <c r="Y49" i="11" s="1"/>
  <c r="V49" i="11"/>
  <c r="X49" i="11" s="1"/>
  <c r="M49" i="11"/>
  <c r="L49" i="11"/>
  <c r="I49" i="11"/>
  <c r="H49" i="11"/>
  <c r="W48" i="11"/>
  <c r="Y48" i="11" s="1"/>
  <c r="V48" i="11"/>
  <c r="X48" i="11" s="1"/>
  <c r="I48" i="11"/>
  <c r="H48" i="11"/>
  <c r="W47" i="11"/>
  <c r="Y47" i="11" s="1"/>
  <c r="V47" i="11"/>
  <c r="X47" i="11" s="1"/>
  <c r="I47" i="11"/>
  <c r="H47" i="11"/>
  <c r="X46" i="11"/>
  <c r="W46" i="11"/>
  <c r="Y46" i="11" s="1"/>
  <c r="V46" i="11"/>
  <c r="U46" i="11"/>
  <c r="T46" i="11"/>
  <c r="Q46" i="11"/>
  <c r="P46" i="11"/>
  <c r="I46" i="11"/>
  <c r="H46" i="11"/>
  <c r="W45" i="11"/>
  <c r="Y45" i="11" s="1"/>
  <c r="V45" i="11"/>
  <c r="X45" i="11" s="1"/>
  <c r="M45" i="11"/>
  <c r="L45" i="11"/>
  <c r="I45" i="11"/>
  <c r="H45" i="11"/>
  <c r="W44" i="11"/>
  <c r="Y44" i="11" s="1"/>
  <c r="V44" i="11"/>
  <c r="X44" i="11" s="1"/>
  <c r="I44" i="11"/>
  <c r="H44" i="11"/>
  <c r="X43" i="11"/>
  <c r="W43" i="11"/>
  <c r="Y43" i="11" s="1"/>
  <c r="V43" i="11"/>
  <c r="I43" i="11"/>
  <c r="H43" i="11"/>
  <c r="W42" i="11"/>
  <c r="V42" i="11"/>
  <c r="I42" i="11"/>
  <c r="H42" i="11"/>
  <c r="W41" i="11"/>
  <c r="Y41" i="11" s="1"/>
  <c r="V41" i="11"/>
  <c r="X41" i="11" s="1"/>
  <c r="I41" i="11"/>
  <c r="H41" i="11"/>
  <c r="W40" i="11"/>
  <c r="Y40" i="11" s="1"/>
  <c r="V40" i="11"/>
  <c r="X40" i="11" s="1"/>
  <c r="Q40" i="11"/>
  <c r="P40" i="11"/>
  <c r="I40" i="11"/>
  <c r="H40" i="11"/>
  <c r="W39" i="11"/>
  <c r="Y39" i="11" s="1"/>
  <c r="V39" i="11"/>
  <c r="X39" i="11" s="1"/>
  <c r="Q39" i="11"/>
  <c r="P39" i="11"/>
  <c r="I39" i="11"/>
  <c r="H39" i="11"/>
  <c r="S38" i="11"/>
  <c r="S96" i="11" s="1"/>
  <c r="R38" i="11"/>
  <c r="O38" i="11"/>
  <c r="Q38" i="11" s="1"/>
  <c r="Q96" i="11" s="1"/>
  <c r="N38" i="11"/>
  <c r="N96" i="11" s="1"/>
  <c r="K38" i="11"/>
  <c r="K96" i="11" s="1"/>
  <c r="J38" i="11"/>
  <c r="G38" i="11"/>
  <c r="I38" i="11" s="1"/>
  <c r="I96" i="11" s="1"/>
  <c r="F38" i="11"/>
  <c r="F96" i="11" s="1"/>
  <c r="W37" i="11"/>
  <c r="V37" i="11"/>
  <c r="I37" i="11"/>
  <c r="H37" i="11"/>
  <c r="W36" i="11"/>
  <c r="Y36" i="11" s="1"/>
  <c r="V36" i="11"/>
  <c r="X36" i="11" s="1"/>
  <c r="Q36" i="11"/>
  <c r="P36" i="11"/>
  <c r="I36" i="11"/>
  <c r="H36" i="11"/>
  <c r="W35" i="11"/>
  <c r="Y35" i="11" s="1"/>
  <c r="V35" i="11"/>
  <c r="X35" i="11" s="1"/>
  <c r="I35" i="11"/>
  <c r="H35" i="11"/>
  <c r="W34" i="11"/>
  <c r="Y34" i="11" s="1"/>
  <c r="V34" i="11"/>
  <c r="X34" i="11" s="1"/>
  <c r="Q34" i="11"/>
  <c r="P34" i="11"/>
  <c r="I34" i="11"/>
  <c r="H34" i="11"/>
  <c r="W33" i="11"/>
  <c r="Y33" i="11" s="1"/>
  <c r="V33" i="11"/>
  <c r="X33" i="11" s="1"/>
  <c r="M33" i="11"/>
  <c r="L33" i="11"/>
  <c r="I33" i="11"/>
  <c r="H33" i="11"/>
  <c r="W32" i="11"/>
  <c r="Y32" i="11" s="1"/>
  <c r="V32" i="11"/>
  <c r="X32" i="11" s="1"/>
  <c r="M32" i="11"/>
  <c r="L32" i="11"/>
  <c r="I32" i="11"/>
  <c r="H32" i="11"/>
  <c r="W31" i="11"/>
  <c r="Y31" i="11" s="1"/>
  <c r="V31" i="11"/>
  <c r="X31" i="11" s="1"/>
  <c r="U31" i="11"/>
  <c r="T31" i="11"/>
  <c r="T38" i="11" s="1"/>
  <c r="I31" i="11"/>
  <c r="H31" i="11"/>
  <c r="W30" i="11"/>
  <c r="Y30" i="11" s="1"/>
  <c r="V30" i="11"/>
  <c r="X30" i="11" s="1"/>
  <c r="I30" i="11"/>
  <c r="H30" i="11"/>
  <c r="X29" i="11"/>
  <c r="W29" i="11"/>
  <c r="Y29" i="11" s="1"/>
  <c r="V29" i="11"/>
  <c r="M29" i="11"/>
  <c r="L29" i="11"/>
  <c r="I29" i="11"/>
  <c r="H29" i="11"/>
  <c r="X28" i="11"/>
  <c r="W28" i="11"/>
  <c r="Y28" i="11" s="1"/>
  <c r="V28" i="11"/>
  <c r="M28" i="11"/>
  <c r="L28" i="11"/>
  <c r="W27" i="11"/>
  <c r="V27" i="11"/>
  <c r="I27" i="11"/>
  <c r="H27" i="11"/>
  <c r="W26" i="11"/>
  <c r="Y26" i="11" s="1"/>
  <c r="V26" i="11"/>
  <c r="X26" i="11" s="1"/>
  <c r="Q26" i="11"/>
  <c r="P26" i="11"/>
  <c r="I26" i="11"/>
  <c r="H26" i="11"/>
  <c r="W25" i="11"/>
  <c r="Y25" i="11" s="1"/>
  <c r="V25" i="11"/>
  <c r="X25" i="11" s="1"/>
  <c r="I25" i="11"/>
  <c r="H25" i="11"/>
  <c r="W24" i="11"/>
  <c r="Y24" i="11" s="1"/>
  <c r="V24" i="11"/>
  <c r="X24" i="11" s="1"/>
  <c r="Q24" i="11"/>
  <c r="P24" i="11"/>
  <c r="I24" i="11"/>
  <c r="H24" i="11"/>
  <c r="W23" i="11"/>
  <c r="Y23" i="11" s="1"/>
  <c r="V23" i="11"/>
  <c r="X23" i="11" s="1"/>
  <c r="Q23" i="11"/>
  <c r="P23" i="11"/>
  <c r="I23" i="11"/>
  <c r="H23" i="11"/>
  <c r="W22" i="11"/>
  <c r="Y22" i="11" s="1"/>
  <c r="V22" i="11"/>
  <c r="X22" i="11" s="1"/>
  <c r="I22" i="11"/>
  <c r="H22" i="11"/>
  <c r="X21" i="11"/>
  <c r="W21" i="11"/>
  <c r="Y21" i="11" s="1"/>
  <c r="V21" i="11"/>
  <c r="I21" i="11"/>
  <c r="H21" i="11"/>
  <c r="W20" i="11"/>
  <c r="V20" i="11"/>
  <c r="I20" i="11"/>
  <c r="H20" i="11"/>
  <c r="W19" i="11"/>
  <c r="Y19" i="11" s="1"/>
  <c r="V19" i="11"/>
  <c r="X19" i="11" s="1"/>
  <c r="Q19" i="11"/>
  <c r="P19" i="11"/>
  <c r="W18" i="11"/>
  <c r="Y18" i="11" s="1"/>
  <c r="V18" i="11"/>
  <c r="X18" i="11" s="1"/>
  <c r="Q18" i="11"/>
  <c r="P18" i="11"/>
  <c r="I18" i="11"/>
  <c r="H18" i="11"/>
  <c r="W17" i="11"/>
  <c r="Y17" i="11" s="1"/>
  <c r="V17" i="11"/>
  <c r="X17" i="11" s="1"/>
  <c r="I17" i="11"/>
  <c r="H17" i="11"/>
  <c r="Y16" i="11"/>
  <c r="X16" i="11"/>
  <c r="W16" i="11"/>
  <c r="V16" i="11"/>
  <c r="I16" i="11"/>
  <c r="H16" i="11"/>
  <c r="W15" i="11"/>
  <c r="V15" i="11"/>
  <c r="I15" i="11"/>
  <c r="H15" i="11"/>
  <c r="W14" i="11"/>
  <c r="Y14" i="11" s="1"/>
  <c r="V14" i="11"/>
  <c r="X14" i="11" s="1"/>
  <c r="M14" i="11"/>
  <c r="L14" i="11"/>
  <c r="I14" i="11"/>
  <c r="H14" i="11"/>
  <c r="W13" i="11"/>
  <c r="Y13" i="11" s="1"/>
  <c r="V13" i="11"/>
  <c r="X13" i="11" s="1"/>
  <c r="Q13" i="11"/>
  <c r="P13" i="11"/>
  <c r="I13" i="11"/>
  <c r="H13" i="11"/>
  <c r="W12" i="11"/>
  <c r="Y12" i="11" s="1"/>
  <c r="V12" i="11"/>
  <c r="X12" i="11" s="1"/>
  <c r="I12" i="11"/>
  <c r="H12" i="11"/>
  <c r="W11" i="11"/>
  <c r="Y11" i="11" s="1"/>
  <c r="V11" i="11"/>
  <c r="X11" i="11" s="1"/>
  <c r="Q11" i="11"/>
  <c r="P11" i="11"/>
  <c r="Y10" i="11"/>
  <c r="X10" i="11"/>
  <c r="W10" i="11"/>
  <c r="V10" i="11"/>
  <c r="M10" i="11"/>
  <c r="L10" i="11"/>
  <c r="I10" i="11"/>
  <c r="H10" i="11"/>
  <c r="Y9" i="11"/>
  <c r="X9" i="11"/>
  <c r="W9" i="11"/>
  <c r="V9" i="11"/>
  <c r="Q9" i="11"/>
  <c r="P9" i="11"/>
  <c r="M9" i="11"/>
  <c r="L9" i="11"/>
  <c r="I9" i="11"/>
  <c r="H9" i="11"/>
  <c r="W8" i="11"/>
  <c r="Y8" i="11" s="1"/>
  <c r="V8" i="11"/>
  <c r="X8" i="11" s="1"/>
  <c r="I8" i="11"/>
  <c r="H8" i="11"/>
  <c r="U146" i="10"/>
  <c r="T146" i="10"/>
  <c r="S146" i="10"/>
  <c r="R146" i="10"/>
  <c r="M146" i="10"/>
  <c r="L146" i="10"/>
  <c r="K146" i="10"/>
  <c r="J146" i="10"/>
  <c r="U145" i="10"/>
  <c r="T145" i="10"/>
  <c r="S145" i="10"/>
  <c r="R145" i="10"/>
  <c r="O145" i="10"/>
  <c r="Q145" i="10" s="1"/>
  <c r="M145" i="10"/>
  <c r="L145" i="10"/>
  <c r="K145" i="10"/>
  <c r="J145" i="10"/>
  <c r="U144" i="10"/>
  <c r="T144" i="10"/>
  <c r="S144" i="10"/>
  <c r="R144" i="10"/>
  <c r="M144" i="10"/>
  <c r="L144" i="10"/>
  <c r="K144" i="10"/>
  <c r="J144" i="10"/>
  <c r="U143" i="10"/>
  <c r="T143" i="10"/>
  <c r="S143" i="10"/>
  <c r="R143" i="10"/>
  <c r="M143" i="10"/>
  <c r="L143" i="10"/>
  <c r="K143" i="10"/>
  <c r="J143" i="10"/>
  <c r="M125" i="10"/>
  <c r="K125" i="10"/>
  <c r="S147" i="10" s="1"/>
  <c r="J125" i="10"/>
  <c r="R147" i="10" s="1"/>
  <c r="G125" i="10"/>
  <c r="F125" i="10"/>
  <c r="J147" i="10" s="1"/>
  <c r="M124" i="10"/>
  <c r="L124" i="10"/>
  <c r="I124" i="10"/>
  <c r="H124" i="10"/>
  <c r="M123" i="10"/>
  <c r="L123" i="10"/>
  <c r="I123" i="10"/>
  <c r="H123" i="10"/>
  <c r="M122" i="10"/>
  <c r="L122" i="10"/>
  <c r="L125" i="10" s="1"/>
  <c r="I122" i="10"/>
  <c r="H122" i="10"/>
  <c r="M121" i="10"/>
  <c r="L121" i="10"/>
  <c r="I121" i="10"/>
  <c r="H121" i="10"/>
  <c r="H125" i="10" s="1"/>
  <c r="O99" i="10"/>
  <c r="O146" i="10" s="1"/>
  <c r="Q146" i="10" s="1"/>
  <c r="N99" i="10"/>
  <c r="N146" i="10" s="1"/>
  <c r="G99" i="10"/>
  <c r="F99" i="10"/>
  <c r="F146" i="10" s="1"/>
  <c r="O98" i="10"/>
  <c r="G98" i="10"/>
  <c r="T96" i="10"/>
  <c r="Q85" i="10"/>
  <c r="Q99" i="10" s="1"/>
  <c r="O85" i="10"/>
  <c r="N85" i="10"/>
  <c r="K85" i="10"/>
  <c r="J85" i="10"/>
  <c r="J99" i="10" s="1"/>
  <c r="I85" i="10"/>
  <c r="I99" i="10" s="1"/>
  <c r="H85" i="10"/>
  <c r="H99" i="10" s="1"/>
  <c r="G85" i="10"/>
  <c r="F85" i="10"/>
  <c r="W84" i="10"/>
  <c r="Y84" i="10" s="1"/>
  <c r="V84" i="10"/>
  <c r="Q84" i="10"/>
  <c r="P84" i="10"/>
  <c r="I84" i="10"/>
  <c r="H84" i="10"/>
  <c r="W83" i="10"/>
  <c r="Y83" i="10" s="1"/>
  <c r="V83" i="10"/>
  <c r="Q83" i="10"/>
  <c r="P83" i="10"/>
  <c r="I83" i="10"/>
  <c r="H83" i="10"/>
  <c r="W82" i="10"/>
  <c r="Y82" i="10" s="1"/>
  <c r="V82" i="10"/>
  <c r="I82" i="10"/>
  <c r="H82" i="10"/>
  <c r="W81" i="10"/>
  <c r="Y81" i="10" s="1"/>
  <c r="V81" i="10"/>
  <c r="I81" i="10"/>
  <c r="H81" i="10"/>
  <c r="X80" i="10"/>
  <c r="W80" i="10"/>
  <c r="Y80" i="10" s="1"/>
  <c r="V80" i="10"/>
  <c r="I80" i="10"/>
  <c r="H80" i="10"/>
  <c r="Y79" i="10"/>
  <c r="W79" i="10"/>
  <c r="V79" i="10"/>
  <c r="X79" i="10" s="1"/>
  <c r="I79" i="10"/>
  <c r="H79" i="10"/>
  <c r="W78" i="10"/>
  <c r="Y78" i="10" s="1"/>
  <c r="V78" i="10"/>
  <c r="Q78" i="10"/>
  <c r="P78" i="10"/>
  <c r="M78" i="10"/>
  <c r="L78" i="10"/>
  <c r="I78" i="10"/>
  <c r="H78" i="10"/>
  <c r="W77" i="10"/>
  <c r="V77" i="10"/>
  <c r="Q77" i="10"/>
  <c r="P77" i="10"/>
  <c r="I77" i="10"/>
  <c r="H77" i="10"/>
  <c r="Y76" i="10"/>
  <c r="W76" i="10"/>
  <c r="V76" i="10"/>
  <c r="X76" i="10" s="1"/>
  <c r="Q76" i="10"/>
  <c r="P76" i="10"/>
  <c r="I76" i="10"/>
  <c r="H76" i="10"/>
  <c r="Y75" i="10"/>
  <c r="W75" i="10"/>
  <c r="V75" i="10"/>
  <c r="X75" i="10" s="1"/>
  <c r="Q75" i="10"/>
  <c r="P75" i="10"/>
  <c r="M75" i="10"/>
  <c r="L75" i="10"/>
  <c r="I75" i="10"/>
  <c r="H75" i="10"/>
  <c r="X74" i="10"/>
  <c r="W74" i="10"/>
  <c r="Y74" i="10" s="1"/>
  <c r="V74" i="10"/>
  <c r="I74" i="10"/>
  <c r="H74" i="10"/>
  <c r="W73" i="10"/>
  <c r="V73" i="10"/>
  <c r="X73" i="10" s="1"/>
  <c r="M73" i="10"/>
  <c r="L73" i="10"/>
  <c r="I73" i="10"/>
  <c r="H73" i="10"/>
  <c r="Y72" i="10"/>
  <c r="W72" i="10"/>
  <c r="V72" i="10"/>
  <c r="X72" i="10" s="1"/>
  <c r="I72" i="10"/>
  <c r="H72" i="10"/>
  <c r="W71" i="10"/>
  <c r="Y71" i="10" s="1"/>
  <c r="V71" i="10"/>
  <c r="Q71" i="10"/>
  <c r="P71" i="10"/>
  <c r="P85" i="10" s="1"/>
  <c r="P99" i="10" s="1"/>
  <c r="I71" i="10"/>
  <c r="H71" i="10"/>
  <c r="O70" i="10"/>
  <c r="Q70" i="10" s="1"/>
  <c r="Q98" i="10" s="1"/>
  <c r="N70" i="10"/>
  <c r="N98" i="10" s="1"/>
  <c r="N145" i="10" s="1"/>
  <c r="K70" i="10"/>
  <c r="J70" i="10"/>
  <c r="J98" i="10" s="1"/>
  <c r="G70" i="10"/>
  <c r="I70" i="10" s="1"/>
  <c r="I98" i="10" s="1"/>
  <c r="F70" i="10"/>
  <c r="F98" i="10" s="1"/>
  <c r="F145" i="10" s="1"/>
  <c r="W69" i="10"/>
  <c r="Y69" i="10" s="1"/>
  <c r="V69" i="10"/>
  <c r="X69" i="10" s="1"/>
  <c r="Q69" i="10"/>
  <c r="P69" i="10"/>
  <c r="I69" i="10"/>
  <c r="H69" i="10"/>
  <c r="W68" i="10"/>
  <c r="Y68" i="10" s="1"/>
  <c r="V68" i="10"/>
  <c r="X68" i="10" s="1"/>
  <c r="Q68" i="10"/>
  <c r="P68" i="10"/>
  <c r="I68" i="10"/>
  <c r="H68" i="10"/>
  <c r="W67" i="10"/>
  <c r="Y67" i="10" s="1"/>
  <c r="V67" i="10"/>
  <c r="X67" i="10" s="1"/>
  <c r="Q67" i="10"/>
  <c r="P67" i="10"/>
  <c r="I67" i="10"/>
  <c r="H67" i="10"/>
  <c r="W66" i="10"/>
  <c r="Y66" i="10" s="1"/>
  <c r="V66" i="10"/>
  <c r="X66" i="10" s="1"/>
  <c r="Q66" i="10"/>
  <c r="P66" i="10"/>
  <c r="I66" i="10"/>
  <c r="H66" i="10"/>
  <c r="W65" i="10"/>
  <c r="Y65" i="10" s="1"/>
  <c r="V65" i="10"/>
  <c r="X65" i="10" s="1"/>
  <c r="I65" i="10"/>
  <c r="H65" i="10"/>
  <c r="Y64" i="10"/>
  <c r="W64" i="10"/>
  <c r="X64" i="10" s="1"/>
  <c r="V64" i="10"/>
  <c r="I64" i="10"/>
  <c r="H64" i="10"/>
  <c r="X63" i="10"/>
  <c r="W63" i="10"/>
  <c r="Y63" i="10" s="1"/>
  <c r="V63" i="10"/>
  <c r="Q63" i="10"/>
  <c r="P63" i="10"/>
  <c r="I63" i="10"/>
  <c r="H63" i="10"/>
  <c r="X62" i="10"/>
  <c r="W62" i="10"/>
  <c r="Y62" i="10" s="1"/>
  <c r="V62" i="10"/>
  <c r="M62" i="10"/>
  <c r="L62" i="10"/>
  <c r="I62" i="10"/>
  <c r="H62" i="10"/>
  <c r="X61" i="10"/>
  <c r="W61" i="10"/>
  <c r="Y61" i="10" s="1"/>
  <c r="V61" i="10"/>
  <c r="I61" i="10"/>
  <c r="H61" i="10"/>
  <c r="Y60" i="10"/>
  <c r="W60" i="10"/>
  <c r="V60" i="10"/>
  <c r="X60" i="10" s="1"/>
  <c r="I60" i="10"/>
  <c r="H60" i="10"/>
  <c r="W59" i="10"/>
  <c r="Y59" i="10" s="1"/>
  <c r="V59" i="10"/>
  <c r="Q59" i="10"/>
  <c r="P59" i="10"/>
  <c r="I59" i="10"/>
  <c r="H59" i="10"/>
  <c r="W58" i="10"/>
  <c r="V58" i="10"/>
  <c r="I58" i="10"/>
  <c r="H58" i="10"/>
  <c r="W57" i="10"/>
  <c r="X57" i="10" s="1"/>
  <c r="V57" i="10"/>
  <c r="Q57" i="10"/>
  <c r="P57" i="10"/>
  <c r="I57" i="10"/>
  <c r="H57" i="10"/>
  <c r="Y56" i="10"/>
  <c r="W56" i="10"/>
  <c r="X56" i="10" s="1"/>
  <c r="V56" i="10"/>
  <c r="M56" i="10"/>
  <c r="L56" i="10"/>
  <c r="I56" i="10"/>
  <c r="H56" i="10"/>
  <c r="Y55" i="10"/>
  <c r="W55" i="10"/>
  <c r="X55" i="10" s="1"/>
  <c r="V55" i="10"/>
  <c r="Q55" i="10"/>
  <c r="M55" i="10"/>
  <c r="L55" i="10"/>
  <c r="I55" i="10"/>
  <c r="H55" i="10"/>
  <c r="S54" i="10"/>
  <c r="U54" i="10" s="1"/>
  <c r="U97" i="10" s="1"/>
  <c r="R54" i="10"/>
  <c r="R97" i="10" s="1"/>
  <c r="O54" i="10"/>
  <c r="O97" i="10" s="1"/>
  <c r="N54" i="10"/>
  <c r="K54" i="10"/>
  <c r="M54" i="10" s="1"/>
  <c r="M97" i="10" s="1"/>
  <c r="J54" i="10"/>
  <c r="J97" i="10" s="1"/>
  <c r="G54" i="10"/>
  <c r="G97" i="10" s="1"/>
  <c r="F54" i="10"/>
  <c r="W53" i="10"/>
  <c r="Y53" i="10" s="1"/>
  <c r="V53" i="10"/>
  <c r="I53" i="10"/>
  <c r="H53" i="10"/>
  <c r="X52" i="10"/>
  <c r="W52" i="10"/>
  <c r="Y52" i="10" s="1"/>
  <c r="V52" i="10"/>
  <c r="Q52" i="10"/>
  <c r="P52" i="10"/>
  <c r="M52" i="10"/>
  <c r="L52" i="10"/>
  <c r="I52" i="10"/>
  <c r="H52" i="10"/>
  <c r="W51" i="10"/>
  <c r="Y51" i="10" s="1"/>
  <c r="V51" i="10"/>
  <c r="X51" i="10" s="1"/>
  <c r="Q51" i="10"/>
  <c r="P51" i="10"/>
  <c r="M51" i="10"/>
  <c r="L51" i="10"/>
  <c r="I51" i="10"/>
  <c r="H51" i="10"/>
  <c r="Y50" i="10"/>
  <c r="X50" i="10"/>
  <c r="W50" i="10"/>
  <c r="V50" i="10"/>
  <c r="Q50" i="10"/>
  <c r="P50" i="10"/>
  <c r="I50" i="10"/>
  <c r="H50" i="10"/>
  <c r="Y49" i="10"/>
  <c r="X49" i="10"/>
  <c r="W49" i="10"/>
  <c r="V49" i="10"/>
  <c r="M49" i="10"/>
  <c r="L49" i="10"/>
  <c r="I49" i="10"/>
  <c r="H49" i="10"/>
  <c r="Y48" i="10"/>
  <c r="X48" i="10"/>
  <c r="W48" i="10"/>
  <c r="V48" i="10"/>
  <c r="I48" i="10"/>
  <c r="H48" i="10"/>
  <c r="W47" i="10"/>
  <c r="Y47" i="10" s="1"/>
  <c r="V47" i="10"/>
  <c r="X47" i="10" s="1"/>
  <c r="I47" i="10"/>
  <c r="H47" i="10"/>
  <c r="X46" i="10"/>
  <c r="W46" i="10"/>
  <c r="Y46" i="10" s="1"/>
  <c r="V46" i="10"/>
  <c r="U46" i="10"/>
  <c r="T46" i="10"/>
  <c r="Q46" i="10"/>
  <c r="P46" i="10"/>
  <c r="I46" i="10"/>
  <c r="H46" i="10"/>
  <c r="W45" i="10"/>
  <c r="Y45" i="10" s="1"/>
  <c r="V45" i="10"/>
  <c r="M45" i="10"/>
  <c r="L45" i="10"/>
  <c r="I45" i="10"/>
  <c r="H45" i="10"/>
  <c r="W44" i="10"/>
  <c r="Y44" i="10" s="1"/>
  <c r="V44" i="10"/>
  <c r="I44" i="10"/>
  <c r="H44" i="10"/>
  <c r="X43" i="10"/>
  <c r="W43" i="10"/>
  <c r="Y43" i="10" s="1"/>
  <c r="V43" i="10"/>
  <c r="I43" i="10"/>
  <c r="H43" i="10"/>
  <c r="W42" i="10"/>
  <c r="V42" i="10"/>
  <c r="X42" i="10" s="1"/>
  <c r="I42" i="10"/>
  <c r="H42" i="10"/>
  <c r="Y41" i="10"/>
  <c r="X41" i="10"/>
  <c r="W41" i="10"/>
  <c r="V41" i="10"/>
  <c r="I41" i="10"/>
  <c r="H41" i="10"/>
  <c r="W40" i="10"/>
  <c r="Y40" i="10" s="1"/>
  <c r="V40" i="10"/>
  <c r="X40" i="10" s="1"/>
  <c r="Q40" i="10"/>
  <c r="P40" i="10"/>
  <c r="I40" i="10"/>
  <c r="H40" i="10"/>
  <c r="W39" i="10"/>
  <c r="V39" i="10"/>
  <c r="X39" i="10" s="1"/>
  <c r="Q39" i="10"/>
  <c r="P39" i="10"/>
  <c r="I39" i="10"/>
  <c r="H39" i="10"/>
  <c r="S38" i="10"/>
  <c r="S96" i="10" s="1"/>
  <c r="R38" i="10"/>
  <c r="O38" i="10"/>
  <c r="N38" i="10"/>
  <c r="K38" i="10"/>
  <c r="K96" i="10" s="1"/>
  <c r="J38" i="10"/>
  <c r="G38" i="10"/>
  <c r="G96" i="10" s="1"/>
  <c r="F38" i="10"/>
  <c r="W37" i="10"/>
  <c r="Y37" i="10" s="1"/>
  <c r="V37" i="10"/>
  <c r="X37" i="10" s="1"/>
  <c r="I37" i="10"/>
  <c r="H37" i="10"/>
  <c r="Y36" i="10"/>
  <c r="X36" i="10"/>
  <c r="W36" i="10"/>
  <c r="V36" i="10"/>
  <c r="Q36" i="10"/>
  <c r="P36" i="10"/>
  <c r="I36" i="10"/>
  <c r="H36" i="10"/>
  <c r="Y35" i="10"/>
  <c r="X35" i="10"/>
  <c r="W35" i="10"/>
  <c r="V35" i="10"/>
  <c r="I35" i="10"/>
  <c r="H35" i="10"/>
  <c r="W34" i="10"/>
  <c r="Y34" i="10" s="1"/>
  <c r="V34" i="10"/>
  <c r="Q34" i="10"/>
  <c r="P34" i="10"/>
  <c r="I34" i="10"/>
  <c r="H34" i="10"/>
  <c r="W33" i="10"/>
  <c r="Y33" i="10" s="1"/>
  <c r="V33" i="10"/>
  <c r="M33" i="10"/>
  <c r="L33" i="10"/>
  <c r="I33" i="10"/>
  <c r="H33" i="10"/>
  <c r="W32" i="10"/>
  <c r="Y32" i="10" s="1"/>
  <c r="V32" i="10"/>
  <c r="M32" i="10"/>
  <c r="L32" i="10"/>
  <c r="I32" i="10"/>
  <c r="H32" i="10"/>
  <c r="W31" i="10"/>
  <c r="Y31" i="10" s="1"/>
  <c r="V31" i="10"/>
  <c r="U31" i="10"/>
  <c r="T31" i="10"/>
  <c r="T38" i="10" s="1"/>
  <c r="I31" i="10"/>
  <c r="H31" i="10"/>
  <c r="W30" i="10"/>
  <c r="Y30" i="10" s="1"/>
  <c r="V30" i="10"/>
  <c r="I30" i="10"/>
  <c r="H30" i="10"/>
  <c r="X29" i="10"/>
  <c r="W29" i="10"/>
  <c r="Y29" i="10" s="1"/>
  <c r="V29" i="10"/>
  <c r="M29" i="10"/>
  <c r="L29" i="10"/>
  <c r="I29" i="10"/>
  <c r="H29" i="10"/>
  <c r="X28" i="10"/>
  <c r="W28" i="10"/>
  <c r="Y28" i="10" s="1"/>
  <c r="V28" i="10"/>
  <c r="M28" i="10"/>
  <c r="L28" i="10"/>
  <c r="W27" i="10"/>
  <c r="Y27" i="10" s="1"/>
  <c r="V27" i="10"/>
  <c r="X27" i="10" s="1"/>
  <c r="I27" i="10"/>
  <c r="H27" i="10"/>
  <c r="Y26" i="10"/>
  <c r="X26" i="10"/>
  <c r="W26" i="10"/>
  <c r="V26" i="10"/>
  <c r="Q26" i="10"/>
  <c r="P26" i="10"/>
  <c r="I26" i="10"/>
  <c r="H26" i="10"/>
  <c r="Y25" i="10"/>
  <c r="X25" i="10"/>
  <c r="W25" i="10"/>
  <c r="V25" i="10"/>
  <c r="I25" i="10"/>
  <c r="H25" i="10"/>
  <c r="W24" i="10"/>
  <c r="Y24" i="10" s="1"/>
  <c r="V24" i="10"/>
  <c r="Q24" i="10"/>
  <c r="P24" i="10"/>
  <c r="I24" i="10"/>
  <c r="H24" i="10"/>
  <c r="W23" i="10"/>
  <c r="Y23" i="10" s="1"/>
  <c r="V23" i="10"/>
  <c r="Q23" i="10"/>
  <c r="P23" i="10"/>
  <c r="I23" i="10"/>
  <c r="H23" i="10"/>
  <c r="W22" i="10"/>
  <c r="Y22" i="10" s="1"/>
  <c r="V22" i="10"/>
  <c r="I22" i="10"/>
  <c r="H22" i="10"/>
  <c r="X21" i="10"/>
  <c r="W21" i="10"/>
  <c r="Y21" i="10" s="1"/>
  <c r="V21" i="10"/>
  <c r="I21" i="10"/>
  <c r="H21" i="10"/>
  <c r="W20" i="10"/>
  <c r="V20" i="10"/>
  <c r="X20" i="10" s="1"/>
  <c r="I20" i="10"/>
  <c r="H20" i="10"/>
  <c r="Y19" i="10"/>
  <c r="X19" i="10"/>
  <c r="W19" i="10"/>
  <c r="V19" i="10"/>
  <c r="Q19" i="10"/>
  <c r="P19" i="10"/>
  <c r="W18" i="10"/>
  <c r="V18" i="10"/>
  <c r="X18" i="10" s="1"/>
  <c r="Q18" i="10"/>
  <c r="P18" i="10"/>
  <c r="I18" i="10"/>
  <c r="H18" i="10"/>
  <c r="W17" i="10"/>
  <c r="V17" i="10"/>
  <c r="X17" i="10" s="1"/>
  <c r="I17" i="10"/>
  <c r="H17" i="10"/>
  <c r="W16" i="10"/>
  <c r="Y16" i="10" s="1"/>
  <c r="V16" i="10"/>
  <c r="I16" i="10"/>
  <c r="H16" i="10"/>
  <c r="W15" i="10"/>
  <c r="Y15" i="10" s="1"/>
  <c r="V15" i="10"/>
  <c r="X15" i="10" s="1"/>
  <c r="I15" i="10"/>
  <c r="H15" i="10"/>
  <c r="Y14" i="10"/>
  <c r="X14" i="10"/>
  <c r="W14" i="10"/>
  <c r="V14" i="10"/>
  <c r="M14" i="10"/>
  <c r="L14" i="10"/>
  <c r="I14" i="10"/>
  <c r="H14" i="10"/>
  <c r="Y13" i="10"/>
  <c r="X13" i="10"/>
  <c r="W13" i="10"/>
  <c r="V13" i="10"/>
  <c r="Q13" i="10"/>
  <c r="P13" i="10"/>
  <c r="I13" i="10"/>
  <c r="H13" i="10"/>
  <c r="Y12" i="10"/>
  <c r="X12" i="10"/>
  <c r="W12" i="10"/>
  <c r="V12" i="10"/>
  <c r="I12" i="10"/>
  <c r="H12" i="10"/>
  <c r="Y11" i="10"/>
  <c r="W11" i="10"/>
  <c r="V11" i="10"/>
  <c r="X11" i="10" s="1"/>
  <c r="Q11" i="10"/>
  <c r="P11" i="10"/>
  <c r="W10" i="10"/>
  <c r="Y10" i="10" s="1"/>
  <c r="V10" i="10"/>
  <c r="M10" i="10"/>
  <c r="L10" i="10"/>
  <c r="I10" i="10"/>
  <c r="H10" i="10"/>
  <c r="X9" i="10"/>
  <c r="W9" i="10"/>
  <c r="Y9" i="10" s="1"/>
  <c r="V9" i="10"/>
  <c r="Q9" i="10"/>
  <c r="P9" i="10"/>
  <c r="P38" i="10" s="1"/>
  <c r="M9" i="10"/>
  <c r="L9" i="10"/>
  <c r="I9" i="10"/>
  <c r="H9" i="10"/>
  <c r="W8" i="10"/>
  <c r="V8" i="10"/>
  <c r="I8" i="10"/>
  <c r="H8" i="10"/>
  <c r="K147" i="9"/>
  <c r="M147" i="9" s="1"/>
  <c r="T146" i="9"/>
  <c r="S146" i="9"/>
  <c r="U146" i="9" s="1"/>
  <c r="R146" i="9"/>
  <c r="P146" i="9"/>
  <c r="L146" i="9"/>
  <c r="K146" i="9"/>
  <c r="M146" i="9" s="1"/>
  <c r="J146" i="9"/>
  <c r="T145" i="9"/>
  <c r="S145" i="9"/>
  <c r="U145" i="9" s="1"/>
  <c r="R145" i="9"/>
  <c r="K145" i="9"/>
  <c r="J145" i="9"/>
  <c r="L145" i="9" s="1"/>
  <c r="T144" i="9"/>
  <c r="S144" i="9"/>
  <c r="R144" i="9"/>
  <c r="K144" i="9"/>
  <c r="J144" i="9"/>
  <c r="L144" i="9" s="1"/>
  <c r="T143" i="9"/>
  <c r="S143" i="9"/>
  <c r="R143" i="9"/>
  <c r="K143" i="9"/>
  <c r="J143" i="9"/>
  <c r="L143" i="9" s="1"/>
  <c r="K125" i="9"/>
  <c r="J125" i="9"/>
  <c r="R147" i="9" s="1"/>
  <c r="H125" i="9"/>
  <c r="G125" i="9"/>
  <c r="F125" i="9"/>
  <c r="J147" i="9" s="1"/>
  <c r="L147" i="9" s="1"/>
  <c r="M124" i="9"/>
  <c r="L124" i="9"/>
  <c r="I124" i="9"/>
  <c r="H124" i="9"/>
  <c r="M123" i="9"/>
  <c r="L123" i="9"/>
  <c r="I123" i="9"/>
  <c r="H123" i="9"/>
  <c r="M122" i="9"/>
  <c r="L122" i="9"/>
  <c r="I122" i="9"/>
  <c r="H122" i="9"/>
  <c r="M121" i="9"/>
  <c r="L121" i="9"/>
  <c r="L125" i="9" s="1"/>
  <c r="I121" i="9"/>
  <c r="H121" i="9"/>
  <c r="N99" i="9"/>
  <c r="N146" i="9" s="1"/>
  <c r="F99" i="9"/>
  <c r="F146" i="9" s="1"/>
  <c r="N98" i="9"/>
  <c r="N145" i="9" s="1"/>
  <c r="P145" i="9" s="1"/>
  <c r="I98" i="9"/>
  <c r="F98" i="9"/>
  <c r="R97" i="9"/>
  <c r="Q85" i="9"/>
  <c r="Q99" i="9" s="1"/>
  <c r="O85" i="9"/>
  <c r="O99" i="9" s="1"/>
  <c r="O146" i="9" s="1"/>
  <c r="N85" i="9"/>
  <c r="M85" i="9"/>
  <c r="M99" i="9" s="1"/>
  <c r="K85" i="9"/>
  <c r="K99" i="9" s="1"/>
  <c r="J85" i="9"/>
  <c r="J99" i="9" s="1"/>
  <c r="I85" i="9"/>
  <c r="I99" i="9" s="1"/>
  <c r="G85" i="9"/>
  <c r="G99" i="9" s="1"/>
  <c r="F85" i="9"/>
  <c r="Y84" i="9"/>
  <c r="W84" i="9"/>
  <c r="X84" i="9" s="1"/>
  <c r="V84" i="9"/>
  <c r="Q84" i="9"/>
  <c r="P84" i="9"/>
  <c r="I84" i="9"/>
  <c r="H84" i="9"/>
  <c r="Y83" i="9"/>
  <c r="W83" i="9"/>
  <c r="X83" i="9" s="1"/>
  <c r="V83" i="9"/>
  <c r="Q83" i="9"/>
  <c r="P83" i="9"/>
  <c r="I83" i="9"/>
  <c r="H83" i="9"/>
  <c r="Y82" i="9"/>
  <c r="W82" i="9"/>
  <c r="X82" i="9" s="1"/>
  <c r="V82" i="9"/>
  <c r="I82" i="9"/>
  <c r="H82" i="9"/>
  <c r="W81" i="9"/>
  <c r="Y81" i="9" s="1"/>
  <c r="V81" i="9"/>
  <c r="X81" i="9" s="1"/>
  <c r="I81" i="9"/>
  <c r="H81" i="9"/>
  <c r="Y80" i="9"/>
  <c r="W80" i="9"/>
  <c r="X80" i="9" s="1"/>
  <c r="V80" i="9"/>
  <c r="I80" i="9"/>
  <c r="H80" i="9"/>
  <c r="W79" i="9"/>
  <c r="Y79" i="9" s="1"/>
  <c r="V79" i="9"/>
  <c r="X79" i="9" s="1"/>
  <c r="I79" i="9"/>
  <c r="H79" i="9"/>
  <c r="Y78" i="9"/>
  <c r="W78" i="9"/>
  <c r="X78" i="9" s="1"/>
  <c r="V78" i="9"/>
  <c r="Q78" i="9"/>
  <c r="P78" i="9"/>
  <c r="M78" i="9"/>
  <c r="L78" i="9"/>
  <c r="I78" i="9"/>
  <c r="H78" i="9"/>
  <c r="W77" i="9"/>
  <c r="Y77" i="9" s="1"/>
  <c r="V77" i="9"/>
  <c r="Q77" i="9"/>
  <c r="P77" i="9"/>
  <c r="I77" i="9"/>
  <c r="H77" i="9"/>
  <c r="W76" i="9"/>
  <c r="Y76" i="9" s="1"/>
  <c r="V76" i="9"/>
  <c r="Q76" i="9"/>
  <c r="P76" i="9"/>
  <c r="I76" i="9"/>
  <c r="H76" i="9"/>
  <c r="W75" i="9"/>
  <c r="Y75" i="9" s="1"/>
  <c r="V75" i="9"/>
  <c r="Q75" i="9"/>
  <c r="P75" i="9"/>
  <c r="M75" i="9"/>
  <c r="L75" i="9"/>
  <c r="I75" i="9"/>
  <c r="H75" i="9"/>
  <c r="Y74" i="9"/>
  <c r="W74" i="9"/>
  <c r="X74" i="9" s="1"/>
  <c r="V74" i="9"/>
  <c r="I74" i="9"/>
  <c r="H74" i="9"/>
  <c r="W73" i="9"/>
  <c r="Y73" i="9" s="1"/>
  <c r="V73" i="9"/>
  <c r="X73" i="9" s="1"/>
  <c r="M73" i="9"/>
  <c r="L73" i="9"/>
  <c r="I73" i="9"/>
  <c r="H73" i="9"/>
  <c r="W72" i="9"/>
  <c r="Y72" i="9" s="1"/>
  <c r="V72" i="9"/>
  <c r="X72" i="9" s="1"/>
  <c r="I72" i="9"/>
  <c r="H72" i="9"/>
  <c r="Y71" i="9"/>
  <c r="W71" i="9"/>
  <c r="X71" i="9" s="1"/>
  <c r="V71" i="9"/>
  <c r="V85" i="9" s="1"/>
  <c r="V99" i="9" s="1"/>
  <c r="Q71" i="9"/>
  <c r="P71" i="9"/>
  <c r="P85" i="9" s="1"/>
  <c r="P99" i="9" s="1"/>
  <c r="I71" i="9"/>
  <c r="H71" i="9"/>
  <c r="H85" i="9" s="1"/>
  <c r="H99" i="9" s="1"/>
  <c r="Q70" i="9"/>
  <c r="Q98" i="9" s="1"/>
  <c r="O70" i="9"/>
  <c r="O98" i="9" s="1"/>
  <c r="O145" i="9" s="1"/>
  <c r="N70" i="9"/>
  <c r="M70" i="9"/>
  <c r="M98" i="9" s="1"/>
  <c r="K70" i="9"/>
  <c r="L70" i="9" s="1"/>
  <c r="L98" i="9" s="1"/>
  <c r="J70" i="9"/>
  <c r="J98" i="9" s="1"/>
  <c r="I70" i="9"/>
  <c r="G70" i="9"/>
  <c r="G98" i="9" s="1"/>
  <c r="F70" i="9"/>
  <c r="Y69" i="9"/>
  <c r="W69" i="9"/>
  <c r="X69" i="9" s="1"/>
  <c r="V69" i="9"/>
  <c r="Q69" i="9"/>
  <c r="P69" i="9"/>
  <c r="I69" i="9"/>
  <c r="H69" i="9"/>
  <c r="Y68" i="9"/>
  <c r="W68" i="9"/>
  <c r="X68" i="9" s="1"/>
  <c r="V68" i="9"/>
  <c r="Q68" i="9"/>
  <c r="P68" i="9"/>
  <c r="I68" i="9"/>
  <c r="H68" i="9"/>
  <c r="Y67" i="9"/>
  <c r="W67" i="9"/>
  <c r="X67" i="9" s="1"/>
  <c r="V67" i="9"/>
  <c r="Q67" i="9"/>
  <c r="P67" i="9"/>
  <c r="I67" i="9"/>
  <c r="H67" i="9"/>
  <c r="Y66" i="9"/>
  <c r="W66" i="9"/>
  <c r="X66" i="9" s="1"/>
  <c r="V66" i="9"/>
  <c r="Q66" i="9"/>
  <c r="P66" i="9"/>
  <c r="I66" i="9"/>
  <c r="H66" i="9"/>
  <c r="Y65" i="9"/>
  <c r="W65" i="9"/>
  <c r="X65" i="9" s="1"/>
  <c r="V65" i="9"/>
  <c r="I65" i="9"/>
  <c r="H65" i="9"/>
  <c r="W64" i="9"/>
  <c r="Y64" i="9" s="1"/>
  <c r="V64" i="9"/>
  <c r="X64" i="9" s="1"/>
  <c r="I64" i="9"/>
  <c r="H64" i="9"/>
  <c r="Y63" i="9"/>
  <c r="W63" i="9"/>
  <c r="X63" i="9" s="1"/>
  <c r="V63" i="9"/>
  <c r="Q63" i="9"/>
  <c r="P63" i="9"/>
  <c r="I63" i="9"/>
  <c r="H63" i="9"/>
  <c r="Y62" i="9"/>
  <c r="W62" i="9"/>
  <c r="X62" i="9" s="1"/>
  <c r="V62" i="9"/>
  <c r="M62" i="9"/>
  <c r="L62" i="9"/>
  <c r="I62" i="9"/>
  <c r="H62" i="9"/>
  <c r="Y61" i="9"/>
  <c r="W61" i="9"/>
  <c r="X61" i="9" s="1"/>
  <c r="V61" i="9"/>
  <c r="I61" i="9"/>
  <c r="H61" i="9"/>
  <c r="W60" i="9"/>
  <c r="Y60" i="9" s="1"/>
  <c r="V60" i="9"/>
  <c r="X60" i="9" s="1"/>
  <c r="I60" i="9"/>
  <c r="H60" i="9"/>
  <c r="Y59" i="9"/>
  <c r="W59" i="9"/>
  <c r="X59" i="9" s="1"/>
  <c r="V59" i="9"/>
  <c r="Q59" i="9"/>
  <c r="P59" i="9"/>
  <c r="P70" i="9" s="1"/>
  <c r="P98" i="9" s="1"/>
  <c r="I59" i="9"/>
  <c r="H59" i="9"/>
  <c r="Y58" i="9"/>
  <c r="W58" i="9"/>
  <c r="Y57" i="9" s="1"/>
  <c r="V58" i="9"/>
  <c r="I58" i="9"/>
  <c r="H58" i="9"/>
  <c r="W57" i="9"/>
  <c r="V57" i="9"/>
  <c r="X57" i="9" s="1"/>
  <c r="Q57" i="9"/>
  <c r="P57" i="9"/>
  <c r="I57" i="9"/>
  <c r="H57" i="9"/>
  <c r="W56" i="9"/>
  <c r="Y56" i="9" s="1"/>
  <c r="V56" i="9"/>
  <c r="X56" i="9" s="1"/>
  <c r="M56" i="9"/>
  <c r="L56" i="9"/>
  <c r="I56" i="9"/>
  <c r="H56" i="9"/>
  <c r="W55" i="9"/>
  <c r="Y55" i="9" s="1"/>
  <c r="V55" i="9"/>
  <c r="X55" i="9" s="1"/>
  <c r="Q55" i="9"/>
  <c r="M55" i="9"/>
  <c r="L55" i="9"/>
  <c r="I55" i="9"/>
  <c r="H55" i="9"/>
  <c r="H70" i="9" s="1"/>
  <c r="H98" i="9" s="1"/>
  <c r="T54" i="9"/>
  <c r="T97" i="9" s="1"/>
  <c r="S54" i="9"/>
  <c r="S97" i="9" s="1"/>
  <c r="R54" i="9"/>
  <c r="P54" i="9"/>
  <c r="P97" i="9" s="1"/>
  <c r="O54" i="9"/>
  <c r="O97" i="9" s="1"/>
  <c r="O144" i="9" s="1"/>
  <c r="Q144" i="9" s="1"/>
  <c r="N54" i="9"/>
  <c r="N97" i="9" s="1"/>
  <c r="N144" i="9" s="1"/>
  <c r="P144" i="9" s="1"/>
  <c r="L54" i="9"/>
  <c r="L97" i="9" s="1"/>
  <c r="K54" i="9"/>
  <c r="K97" i="9" s="1"/>
  <c r="J54" i="9"/>
  <c r="J97" i="9" s="1"/>
  <c r="G54" i="9"/>
  <c r="G97" i="9" s="1"/>
  <c r="G144" i="9" s="1"/>
  <c r="F54" i="9"/>
  <c r="F97" i="9" s="1"/>
  <c r="F144" i="9" s="1"/>
  <c r="H144" i="9" s="1"/>
  <c r="X53" i="9"/>
  <c r="W53" i="9"/>
  <c r="Y53" i="9" s="1"/>
  <c r="V53" i="9"/>
  <c r="I53" i="9"/>
  <c r="H53" i="9"/>
  <c r="W52" i="9"/>
  <c r="V52" i="9"/>
  <c r="Q52" i="9"/>
  <c r="P52" i="9"/>
  <c r="M52" i="9"/>
  <c r="L52" i="9"/>
  <c r="I52" i="9"/>
  <c r="H52" i="9"/>
  <c r="X51" i="9"/>
  <c r="W51" i="9"/>
  <c r="Y51" i="9" s="1"/>
  <c r="V51" i="9"/>
  <c r="Q51" i="9"/>
  <c r="P51" i="9"/>
  <c r="M51" i="9"/>
  <c r="L51" i="9"/>
  <c r="I51" i="9"/>
  <c r="H51" i="9"/>
  <c r="W50" i="9"/>
  <c r="V50" i="9"/>
  <c r="Y50" i="9" s="1"/>
  <c r="Q50" i="9"/>
  <c r="P50" i="9"/>
  <c r="I50" i="9"/>
  <c r="H50" i="9"/>
  <c r="W49" i="9"/>
  <c r="V49" i="9"/>
  <c r="Y49" i="9" s="1"/>
  <c r="M49" i="9"/>
  <c r="L49" i="9"/>
  <c r="I49" i="9"/>
  <c r="H49" i="9"/>
  <c r="W48" i="9"/>
  <c r="V48" i="9"/>
  <c r="Y48" i="9" s="1"/>
  <c r="I48" i="9"/>
  <c r="H48" i="9"/>
  <c r="X47" i="9"/>
  <c r="W47" i="9"/>
  <c r="Y47" i="9" s="1"/>
  <c r="V47" i="9"/>
  <c r="I47" i="9"/>
  <c r="H47" i="9"/>
  <c r="W46" i="9"/>
  <c r="V46" i="9"/>
  <c r="U46" i="9"/>
  <c r="T46" i="9"/>
  <c r="Q46" i="9"/>
  <c r="P46" i="9"/>
  <c r="I46" i="9"/>
  <c r="H46" i="9"/>
  <c r="X45" i="9"/>
  <c r="W45" i="9"/>
  <c r="Y45" i="9" s="1"/>
  <c r="V45" i="9"/>
  <c r="M45" i="9"/>
  <c r="L45" i="9"/>
  <c r="I45" i="9"/>
  <c r="H45" i="9"/>
  <c r="X44" i="9"/>
  <c r="W44" i="9"/>
  <c r="Y44" i="9" s="1"/>
  <c r="V44" i="9"/>
  <c r="I44" i="9"/>
  <c r="H44" i="9"/>
  <c r="W43" i="9"/>
  <c r="V43" i="9"/>
  <c r="I43" i="9"/>
  <c r="H43" i="9"/>
  <c r="X42" i="9"/>
  <c r="W42" i="9"/>
  <c r="Y42" i="9" s="1"/>
  <c r="V42" i="9"/>
  <c r="I42" i="9"/>
  <c r="H42" i="9"/>
  <c r="W41" i="9"/>
  <c r="V41" i="9"/>
  <c r="Y41" i="9" s="1"/>
  <c r="I41" i="9"/>
  <c r="H41" i="9"/>
  <c r="X40" i="9"/>
  <c r="W40" i="9"/>
  <c r="Y40" i="9" s="1"/>
  <c r="V40" i="9"/>
  <c r="Q40" i="9"/>
  <c r="P40" i="9"/>
  <c r="I40" i="9"/>
  <c r="H40" i="9"/>
  <c r="X39" i="9"/>
  <c r="W39" i="9"/>
  <c r="Y39" i="9" s="1"/>
  <c r="V39" i="9"/>
  <c r="Q39" i="9"/>
  <c r="P39" i="9"/>
  <c r="I39" i="9"/>
  <c r="H39" i="9"/>
  <c r="S38" i="9"/>
  <c r="S96" i="9" s="1"/>
  <c r="R38" i="9"/>
  <c r="R96" i="9" s="1"/>
  <c r="P38" i="9"/>
  <c r="O38" i="9"/>
  <c r="O86" i="9" s="1"/>
  <c r="N38" i="9"/>
  <c r="N86" i="9" s="1"/>
  <c r="N100" i="9" s="1"/>
  <c r="L38" i="9"/>
  <c r="L96" i="9" s="1"/>
  <c r="K38" i="9"/>
  <c r="K96" i="9" s="1"/>
  <c r="J38" i="9"/>
  <c r="J96" i="9" s="1"/>
  <c r="H38" i="9"/>
  <c r="G38" i="9"/>
  <c r="G86" i="9" s="1"/>
  <c r="F38" i="9"/>
  <c r="F86" i="9" s="1"/>
  <c r="X37" i="9"/>
  <c r="W37" i="9"/>
  <c r="Y37" i="9" s="1"/>
  <c r="V37" i="9"/>
  <c r="I37" i="9"/>
  <c r="H37" i="9"/>
  <c r="W36" i="9"/>
  <c r="V36" i="9"/>
  <c r="Y36" i="9" s="1"/>
  <c r="Q36" i="9"/>
  <c r="P36" i="9"/>
  <c r="I36" i="9"/>
  <c r="H36" i="9"/>
  <c r="W35" i="9"/>
  <c r="V35" i="9"/>
  <c r="Y35" i="9" s="1"/>
  <c r="I35" i="9"/>
  <c r="H35" i="9"/>
  <c r="X34" i="9"/>
  <c r="W34" i="9"/>
  <c r="Y34" i="9" s="1"/>
  <c r="V34" i="9"/>
  <c r="Q34" i="9"/>
  <c r="P34" i="9"/>
  <c r="I34" i="9"/>
  <c r="H34" i="9"/>
  <c r="X33" i="9"/>
  <c r="W33" i="9"/>
  <c r="Y33" i="9" s="1"/>
  <c r="V33" i="9"/>
  <c r="M33" i="9"/>
  <c r="L33" i="9"/>
  <c r="I33" i="9"/>
  <c r="H33" i="9"/>
  <c r="X32" i="9"/>
  <c r="W32" i="9"/>
  <c r="Y32" i="9" s="1"/>
  <c r="V32" i="9"/>
  <c r="M32" i="9"/>
  <c r="L32" i="9"/>
  <c r="I32" i="9"/>
  <c r="H32" i="9"/>
  <c r="X31" i="9"/>
  <c r="W31" i="9"/>
  <c r="Y31" i="9" s="1"/>
  <c r="V31" i="9"/>
  <c r="U31" i="9"/>
  <c r="T31" i="9"/>
  <c r="T38" i="9" s="1"/>
  <c r="I31" i="9"/>
  <c r="H31" i="9"/>
  <c r="X30" i="9"/>
  <c r="W30" i="9"/>
  <c r="Y30" i="9" s="1"/>
  <c r="V30" i="9"/>
  <c r="I30" i="9"/>
  <c r="H30" i="9"/>
  <c r="W29" i="9"/>
  <c r="V29" i="9"/>
  <c r="M29" i="9"/>
  <c r="L29" i="9"/>
  <c r="I29" i="9"/>
  <c r="H29" i="9"/>
  <c r="W28" i="9"/>
  <c r="V28" i="9"/>
  <c r="M28" i="9"/>
  <c r="L28" i="9"/>
  <c r="X27" i="9"/>
  <c r="W27" i="9"/>
  <c r="Y27" i="9" s="1"/>
  <c r="V27" i="9"/>
  <c r="I27" i="9"/>
  <c r="H27" i="9"/>
  <c r="W26" i="9"/>
  <c r="V26" i="9"/>
  <c r="Y26" i="9" s="1"/>
  <c r="Q26" i="9"/>
  <c r="P26" i="9"/>
  <c r="I26" i="9"/>
  <c r="H26" i="9"/>
  <c r="W25" i="9"/>
  <c r="V25" i="9"/>
  <c r="Y25" i="9" s="1"/>
  <c r="I25" i="9"/>
  <c r="H25" i="9"/>
  <c r="X24" i="9"/>
  <c r="W24" i="9"/>
  <c r="Y24" i="9" s="1"/>
  <c r="V24" i="9"/>
  <c r="Q24" i="9"/>
  <c r="P24" i="9"/>
  <c r="I24" i="9"/>
  <c r="H24" i="9"/>
  <c r="X23" i="9"/>
  <c r="W23" i="9"/>
  <c r="Y23" i="9" s="1"/>
  <c r="V23" i="9"/>
  <c r="Q23" i="9"/>
  <c r="P23" i="9"/>
  <c r="I23" i="9"/>
  <c r="H23" i="9"/>
  <c r="X22" i="9"/>
  <c r="W22" i="9"/>
  <c r="Y22" i="9" s="1"/>
  <c r="V22" i="9"/>
  <c r="I22" i="9"/>
  <c r="H22" i="9"/>
  <c r="W21" i="9"/>
  <c r="V21" i="9"/>
  <c r="I21" i="9"/>
  <c r="H21" i="9"/>
  <c r="X20" i="9"/>
  <c r="W20" i="9"/>
  <c r="Y20" i="9" s="1"/>
  <c r="V20" i="9"/>
  <c r="I20" i="9"/>
  <c r="H20" i="9"/>
  <c r="W19" i="9"/>
  <c r="V19" i="9"/>
  <c r="Y19" i="9" s="1"/>
  <c r="Q19" i="9"/>
  <c r="P19" i="9"/>
  <c r="X18" i="9"/>
  <c r="W18" i="9"/>
  <c r="Y18" i="9" s="1"/>
  <c r="V18" i="9"/>
  <c r="Q18" i="9"/>
  <c r="P18" i="9"/>
  <c r="I18" i="9"/>
  <c r="H18" i="9"/>
  <c r="X17" i="9"/>
  <c r="W17" i="9"/>
  <c r="Y17" i="9" s="1"/>
  <c r="V17" i="9"/>
  <c r="I17" i="9"/>
  <c r="H17" i="9"/>
  <c r="W16" i="9"/>
  <c r="V16" i="9"/>
  <c r="I16" i="9"/>
  <c r="H16" i="9"/>
  <c r="X15" i="9"/>
  <c r="W15" i="9"/>
  <c r="Y15" i="9" s="1"/>
  <c r="V15" i="9"/>
  <c r="I15" i="9"/>
  <c r="H15" i="9"/>
  <c r="W14" i="9"/>
  <c r="V14" i="9"/>
  <c r="Y14" i="9" s="1"/>
  <c r="M14" i="9"/>
  <c r="L14" i="9"/>
  <c r="I14" i="9"/>
  <c r="H14" i="9"/>
  <c r="W13" i="9"/>
  <c r="V13" i="9"/>
  <c r="Y13" i="9" s="1"/>
  <c r="Q13" i="9"/>
  <c r="P13" i="9"/>
  <c r="I13" i="9"/>
  <c r="H13" i="9"/>
  <c r="W12" i="9"/>
  <c r="V12" i="9"/>
  <c r="Y12" i="9" s="1"/>
  <c r="I12" i="9"/>
  <c r="H12" i="9"/>
  <c r="X11" i="9"/>
  <c r="W11" i="9"/>
  <c r="Y11" i="9" s="1"/>
  <c r="V11" i="9"/>
  <c r="Q11" i="9"/>
  <c r="P11" i="9"/>
  <c r="W10" i="9"/>
  <c r="V10" i="9"/>
  <c r="M10" i="9"/>
  <c r="L10" i="9"/>
  <c r="I10" i="9"/>
  <c r="H10" i="9"/>
  <c r="W9" i="9"/>
  <c r="V9" i="9"/>
  <c r="Q9" i="9"/>
  <c r="P9" i="9"/>
  <c r="M9" i="9"/>
  <c r="L9" i="9"/>
  <c r="I9" i="9"/>
  <c r="H9" i="9"/>
  <c r="X8" i="9"/>
  <c r="W8" i="9"/>
  <c r="W38" i="9" s="1"/>
  <c r="V8" i="9"/>
  <c r="V38" i="9" s="1"/>
  <c r="I8" i="9"/>
  <c r="H8" i="9"/>
  <c r="J147" i="8"/>
  <c r="S146" i="8"/>
  <c r="R146" i="8"/>
  <c r="K146" i="8"/>
  <c r="J146" i="8"/>
  <c r="S145" i="8"/>
  <c r="R145" i="8"/>
  <c r="K145" i="8"/>
  <c r="J145" i="8"/>
  <c r="S144" i="8"/>
  <c r="R144" i="8"/>
  <c r="K144" i="8"/>
  <c r="J144" i="8"/>
  <c r="S143" i="8"/>
  <c r="R143" i="8"/>
  <c r="K143" i="8"/>
  <c r="J143" i="8"/>
  <c r="K125" i="8"/>
  <c r="S147" i="8" s="1"/>
  <c r="J125" i="8"/>
  <c r="M125" i="8" s="1"/>
  <c r="G125" i="8"/>
  <c r="K147" i="8" s="1"/>
  <c r="M147" i="8" s="1"/>
  <c r="F125" i="8"/>
  <c r="I125" i="8" s="1"/>
  <c r="M124" i="8"/>
  <c r="L124" i="8"/>
  <c r="I124" i="8"/>
  <c r="H124" i="8"/>
  <c r="M123" i="8"/>
  <c r="L123" i="8"/>
  <c r="I123" i="8"/>
  <c r="H123" i="8"/>
  <c r="M122" i="8"/>
  <c r="L122" i="8"/>
  <c r="L125" i="8" s="1"/>
  <c r="I122" i="8"/>
  <c r="H122" i="8"/>
  <c r="M121" i="8"/>
  <c r="L121" i="8"/>
  <c r="I121" i="8"/>
  <c r="H121" i="8"/>
  <c r="H125" i="8" s="1"/>
  <c r="R100" i="8"/>
  <c r="J99" i="8"/>
  <c r="J98" i="8"/>
  <c r="R97" i="8"/>
  <c r="N97" i="8"/>
  <c r="N144" i="8" s="1"/>
  <c r="J97" i="8"/>
  <c r="F97" i="8"/>
  <c r="F144" i="8" s="1"/>
  <c r="R96" i="8"/>
  <c r="N96" i="8"/>
  <c r="J96" i="8"/>
  <c r="F96" i="8"/>
  <c r="R86" i="8"/>
  <c r="O85" i="8"/>
  <c r="O99" i="8" s="1"/>
  <c r="O146" i="8" s="1"/>
  <c r="N85" i="8"/>
  <c r="K85" i="8"/>
  <c r="K99" i="8" s="1"/>
  <c r="J85" i="8"/>
  <c r="M85" i="8" s="1"/>
  <c r="M99" i="8" s="1"/>
  <c r="G85" i="8"/>
  <c r="G99" i="8" s="1"/>
  <c r="F85" i="8"/>
  <c r="W84" i="8"/>
  <c r="V84" i="8"/>
  <c r="Y84" i="8" s="1"/>
  <c r="Q84" i="8"/>
  <c r="P84" i="8"/>
  <c r="I84" i="8"/>
  <c r="H84" i="8"/>
  <c r="W83" i="8"/>
  <c r="V83" i="8"/>
  <c r="Y83" i="8" s="1"/>
  <c r="Q83" i="8"/>
  <c r="P83" i="8"/>
  <c r="I83" i="8"/>
  <c r="H83" i="8"/>
  <c r="W82" i="8"/>
  <c r="V82" i="8"/>
  <c r="Y82" i="8" s="1"/>
  <c r="I82" i="8"/>
  <c r="H82" i="8"/>
  <c r="X81" i="8"/>
  <c r="W81" i="8"/>
  <c r="Y81" i="8" s="1"/>
  <c r="V81" i="8"/>
  <c r="I81" i="8"/>
  <c r="H81" i="8"/>
  <c r="W80" i="8"/>
  <c r="V80" i="8"/>
  <c r="I80" i="8"/>
  <c r="H80" i="8"/>
  <c r="X79" i="8"/>
  <c r="W79" i="8"/>
  <c r="Y79" i="8" s="1"/>
  <c r="V79" i="8"/>
  <c r="I79" i="8"/>
  <c r="H79" i="8"/>
  <c r="W78" i="8"/>
  <c r="V78" i="8"/>
  <c r="Y78" i="8" s="1"/>
  <c r="Q78" i="8"/>
  <c r="P78" i="8"/>
  <c r="M78" i="8"/>
  <c r="L78" i="8"/>
  <c r="I78" i="8"/>
  <c r="H78" i="8"/>
  <c r="X77" i="8"/>
  <c r="W77" i="8"/>
  <c r="Y77" i="8" s="1"/>
  <c r="V77" i="8"/>
  <c r="Q77" i="8"/>
  <c r="P77" i="8"/>
  <c r="I77" i="8"/>
  <c r="H77" i="8"/>
  <c r="X76" i="8"/>
  <c r="W76" i="8"/>
  <c r="Y76" i="8" s="1"/>
  <c r="V76" i="8"/>
  <c r="Q76" i="8"/>
  <c r="P76" i="8"/>
  <c r="I76" i="8"/>
  <c r="H76" i="8"/>
  <c r="X75" i="8"/>
  <c r="W75" i="8"/>
  <c r="Y75" i="8" s="1"/>
  <c r="V75" i="8"/>
  <c r="Q75" i="8"/>
  <c r="P75" i="8"/>
  <c r="M75" i="8"/>
  <c r="L75" i="8"/>
  <c r="I75" i="8"/>
  <c r="H75" i="8"/>
  <c r="W74" i="8"/>
  <c r="V74" i="8"/>
  <c r="I74" i="8"/>
  <c r="H74" i="8"/>
  <c r="X73" i="8"/>
  <c r="W73" i="8"/>
  <c r="Y73" i="8" s="1"/>
  <c r="V73" i="8"/>
  <c r="M73" i="8"/>
  <c r="L73" i="8"/>
  <c r="I73" i="8"/>
  <c r="H73" i="8"/>
  <c r="X72" i="8"/>
  <c r="W72" i="8"/>
  <c r="Y72" i="8" s="1"/>
  <c r="V72" i="8"/>
  <c r="I72" i="8"/>
  <c r="H72" i="8"/>
  <c r="W71" i="8"/>
  <c r="W85" i="8" s="1"/>
  <c r="V71" i="8"/>
  <c r="Y71" i="8" s="1"/>
  <c r="Q71" i="8"/>
  <c r="P71" i="8"/>
  <c r="I71" i="8"/>
  <c r="H71" i="8"/>
  <c r="O70" i="8"/>
  <c r="O98" i="8" s="1"/>
  <c r="O145" i="8" s="1"/>
  <c r="N70" i="8"/>
  <c r="K70" i="8"/>
  <c r="K98" i="8" s="1"/>
  <c r="J70" i="8"/>
  <c r="M70" i="8" s="1"/>
  <c r="M98" i="8" s="1"/>
  <c r="G70" i="8"/>
  <c r="G98" i="8" s="1"/>
  <c r="G145" i="8" s="1"/>
  <c r="F70" i="8"/>
  <c r="F86" i="8" s="1"/>
  <c r="W69" i="8"/>
  <c r="V69" i="8"/>
  <c r="Y69" i="8" s="1"/>
  <c r="Q69" i="8"/>
  <c r="P69" i="8"/>
  <c r="I69" i="8"/>
  <c r="H69" i="8"/>
  <c r="W68" i="8"/>
  <c r="V68" i="8"/>
  <c r="Y68" i="8" s="1"/>
  <c r="Q68" i="8"/>
  <c r="P68" i="8"/>
  <c r="I68" i="8"/>
  <c r="H68" i="8"/>
  <c r="W67" i="8"/>
  <c r="V67" i="8"/>
  <c r="Y67" i="8" s="1"/>
  <c r="Q67" i="8"/>
  <c r="P67" i="8"/>
  <c r="I67" i="8"/>
  <c r="H67" i="8"/>
  <c r="W66" i="8"/>
  <c r="V66" i="8"/>
  <c r="Y66" i="8" s="1"/>
  <c r="Q66" i="8"/>
  <c r="P66" i="8"/>
  <c r="I66" i="8"/>
  <c r="H66" i="8"/>
  <c r="W65" i="8"/>
  <c r="V65" i="8"/>
  <c r="Y65" i="8" s="1"/>
  <c r="I65" i="8"/>
  <c r="H65" i="8"/>
  <c r="X64" i="8"/>
  <c r="W64" i="8"/>
  <c r="Y64" i="8" s="1"/>
  <c r="V64" i="8"/>
  <c r="I64" i="8"/>
  <c r="H64" i="8"/>
  <c r="W63" i="8"/>
  <c r="V63" i="8"/>
  <c r="Q63" i="8"/>
  <c r="P63" i="8"/>
  <c r="I63" i="8"/>
  <c r="H63" i="8"/>
  <c r="W62" i="8"/>
  <c r="V62" i="8"/>
  <c r="M62" i="8"/>
  <c r="L62" i="8"/>
  <c r="I62" i="8"/>
  <c r="H62" i="8"/>
  <c r="W61" i="8"/>
  <c r="V61" i="8"/>
  <c r="I61" i="8"/>
  <c r="H61" i="8"/>
  <c r="X60" i="8"/>
  <c r="W60" i="8"/>
  <c r="Y60" i="8" s="1"/>
  <c r="V60" i="8"/>
  <c r="I60" i="8"/>
  <c r="H60" i="8"/>
  <c r="W59" i="8"/>
  <c r="V59" i="8"/>
  <c r="Y59" i="8" s="1"/>
  <c r="Q59" i="8"/>
  <c r="P59" i="8"/>
  <c r="I59" i="8"/>
  <c r="H59" i="8"/>
  <c r="W58" i="8"/>
  <c r="Y57" i="8" s="1"/>
  <c r="V58" i="8"/>
  <c r="Y58" i="8" s="1"/>
  <c r="I58" i="8"/>
  <c r="H58" i="8"/>
  <c r="X57" i="8"/>
  <c r="W57" i="8"/>
  <c r="V57" i="8"/>
  <c r="Q57" i="8"/>
  <c r="P57" i="8"/>
  <c r="P70" i="8" s="1"/>
  <c r="P98" i="8" s="1"/>
  <c r="I57" i="8"/>
  <c r="H57" i="8"/>
  <c r="X56" i="8"/>
  <c r="W56" i="8"/>
  <c r="Y56" i="8" s="1"/>
  <c r="V56" i="8"/>
  <c r="M56" i="8"/>
  <c r="L56" i="8"/>
  <c r="I56" i="8"/>
  <c r="H56" i="8"/>
  <c r="X55" i="8"/>
  <c r="W55" i="8"/>
  <c r="W70" i="8" s="1"/>
  <c r="V55" i="8"/>
  <c r="Q55" i="8"/>
  <c r="M55" i="8"/>
  <c r="L55" i="8"/>
  <c r="I55" i="8"/>
  <c r="H55" i="8"/>
  <c r="U54" i="8"/>
  <c r="U97" i="8" s="1"/>
  <c r="S54" i="8"/>
  <c r="S97" i="8" s="1"/>
  <c r="R54" i="8"/>
  <c r="Q54" i="8"/>
  <c r="Q97" i="8" s="1"/>
  <c r="O54" i="8"/>
  <c r="P54" i="8" s="1"/>
  <c r="P97" i="8" s="1"/>
  <c r="N54" i="8"/>
  <c r="M54" i="8"/>
  <c r="M97" i="8" s="1"/>
  <c r="L54" i="8"/>
  <c r="L97" i="8" s="1"/>
  <c r="K54" i="8"/>
  <c r="K97" i="8" s="1"/>
  <c r="J54" i="8"/>
  <c r="I54" i="8"/>
  <c r="I97" i="8" s="1"/>
  <c r="G54" i="8"/>
  <c r="G97" i="8" s="1"/>
  <c r="G144" i="8" s="1"/>
  <c r="I144" i="8" s="1"/>
  <c r="F54" i="8"/>
  <c r="Y53" i="8"/>
  <c r="W53" i="8"/>
  <c r="X53" i="8" s="1"/>
  <c r="V53" i="8"/>
  <c r="I53" i="8"/>
  <c r="H53" i="8"/>
  <c r="W52" i="8"/>
  <c r="Y52" i="8" s="1"/>
  <c r="V52" i="8"/>
  <c r="X52" i="8" s="1"/>
  <c r="Q52" i="8"/>
  <c r="P52" i="8"/>
  <c r="M52" i="8"/>
  <c r="L52" i="8"/>
  <c r="I52" i="8"/>
  <c r="H52" i="8"/>
  <c r="Y51" i="8"/>
  <c r="W51" i="8"/>
  <c r="X51" i="8" s="1"/>
  <c r="V51" i="8"/>
  <c r="Q51" i="8"/>
  <c r="P51" i="8"/>
  <c r="M51" i="8"/>
  <c r="L51" i="8"/>
  <c r="I51" i="8"/>
  <c r="H51" i="8"/>
  <c r="W50" i="8"/>
  <c r="Y50" i="8" s="1"/>
  <c r="V50" i="8"/>
  <c r="X50" i="8" s="1"/>
  <c r="Q50" i="8"/>
  <c r="P50" i="8"/>
  <c r="I50" i="8"/>
  <c r="H50" i="8"/>
  <c r="W49" i="8"/>
  <c r="Y49" i="8" s="1"/>
  <c r="V49" i="8"/>
  <c r="X49" i="8" s="1"/>
  <c r="M49" i="8"/>
  <c r="L49" i="8"/>
  <c r="I49" i="8"/>
  <c r="H49" i="8"/>
  <c r="W48" i="8"/>
  <c r="Y48" i="8" s="1"/>
  <c r="V48" i="8"/>
  <c r="I48" i="8"/>
  <c r="H48" i="8"/>
  <c r="Y47" i="8"/>
  <c r="W47" i="8"/>
  <c r="X47" i="8" s="1"/>
  <c r="V47" i="8"/>
  <c r="I47" i="8"/>
  <c r="H47" i="8"/>
  <c r="W46" i="8"/>
  <c r="Y46" i="8" s="1"/>
  <c r="V46" i="8"/>
  <c r="X46" i="8" s="1"/>
  <c r="U46" i="8"/>
  <c r="T46" i="8"/>
  <c r="Q46" i="8"/>
  <c r="P46" i="8"/>
  <c r="I46" i="8"/>
  <c r="H46" i="8"/>
  <c r="Y45" i="8"/>
  <c r="W45" i="8"/>
  <c r="X45" i="8" s="1"/>
  <c r="V45" i="8"/>
  <c r="M45" i="8"/>
  <c r="L45" i="8"/>
  <c r="I45" i="8"/>
  <c r="H45" i="8"/>
  <c r="Y44" i="8"/>
  <c r="W44" i="8"/>
  <c r="X44" i="8" s="1"/>
  <c r="V44" i="8"/>
  <c r="I44" i="8"/>
  <c r="H44" i="8"/>
  <c r="W43" i="8"/>
  <c r="Y43" i="8" s="1"/>
  <c r="V43" i="8"/>
  <c r="X43" i="8" s="1"/>
  <c r="I43" i="8"/>
  <c r="H43" i="8"/>
  <c r="Y42" i="8"/>
  <c r="X42" i="8"/>
  <c r="W42" i="8"/>
  <c r="V42" i="8"/>
  <c r="I42" i="8"/>
  <c r="H42" i="8"/>
  <c r="H54" i="8" s="1"/>
  <c r="H97" i="8" s="1"/>
  <c r="W41" i="8"/>
  <c r="Y41" i="8" s="1"/>
  <c r="V41" i="8"/>
  <c r="I41" i="8"/>
  <c r="H41" i="8"/>
  <c r="Y40" i="8"/>
  <c r="W40" i="8"/>
  <c r="X40" i="8" s="1"/>
  <c r="V40" i="8"/>
  <c r="Q40" i="8"/>
  <c r="P40" i="8"/>
  <c r="I40" i="8"/>
  <c r="H40" i="8"/>
  <c r="Y39" i="8"/>
  <c r="W39" i="8"/>
  <c r="W54" i="8" s="1"/>
  <c r="W97" i="8" s="1"/>
  <c r="V39" i="8"/>
  <c r="V54" i="8" s="1"/>
  <c r="V97" i="8" s="1"/>
  <c r="Q39" i="8"/>
  <c r="P39" i="8"/>
  <c r="I39" i="8"/>
  <c r="H39" i="8"/>
  <c r="U38" i="8"/>
  <c r="U96" i="8" s="1"/>
  <c r="S38" i="8"/>
  <c r="S86" i="8" s="1"/>
  <c r="R38" i="8"/>
  <c r="Q38" i="8"/>
  <c r="Q96" i="8" s="1"/>
  <c r="O38" i="8"/>
  <c r="O96" i="8" s="1"/>
  <c r="N38" i="8"/>
  <c r="M38" i="8"/>
  <c r="M96" i="8" s="1"/>
  <c r="K38" i="8"/>
  <c r="L38" i="8" s="1"/>
  <c r="J38" i="8"/>
  <c r="I38" i="8"/>
  <c r="I96" i="8" s="1"/>
  <c r="G38" i="8"/>
  <c r="G96" i="8" s="1"/>
  <c r="F38" i="8"/>
  <c r="Y37" i="8"/>
  <c r="W37" i="8"/>
  <c r="X37" i="8" s="1"/>
  <c r="V37" i="8"/>
  <c r="I37" i="8"/>
  <c r="H37" i="8"/>
  <c r="W36" i="8"/>
  <c r="Y36" i="8" s="1"/>
  <c r="V36" i="8"/>
  <c r="X36" i="8" s="1"/>
  <c r="Q36" i="8"/>
  <c r="P36" i="8"/>
  <c r="I36" i="8"/>
  <c r="H36" i="8"/>
  <c r="W35" i="8"/>
  <c r="Y35" i="8" s="1"/>
  <c r="V35" i="8"/>
  <c r="I35" i="8"/>
  <c r="H35" i="8"/>
  <c r="Y34" i="8"/>
  <c r="W34" i="8"/>
  <c r="X34" i="8" s="1"/>
  <c r="V34" i="8"/>
  <c r="Q34" i="8"/>
  <c r="P34" i="8"/>
  <c r="I34" i="8"/>
  <c r="H34" i="8"/>
  <c r="Y33" i="8"/>
  <c r="W33" i="8"/>
  <c r="X33" i="8" s="1"/>
  <c r="V33" i="8"/>
  <c r="M33" i="8"/>
  <c r="L33" i="8"/>
  <c r="I33" i="8"/>
  <c r="H33" i="8"/>
  <c r="Y32" i="8"/>
  <c r="W32" i="8"/>
  <c r="X32" i="8" s="1"/>
  <c r="V32" i="8"/>
  <c r="M32" i="8"/>
  <c r="L32" i="8"/>
  <c r="I32" i="8"/>
  <c r="H32" i="8"/>
  <c r="Y31" i="8"/>
  <c r="W31" i="8"/>
  <c r="X31" i="8" s="1"/>
  <c r="V31" i="8"/>
  <c r="U31" i="8"/>
  <c r="T31" i="8"/>
  <c r="T38" i="8" s="1"/>
  <c r="I31" i="8"/>
  <c r="H31" i="8"/>
  <c r="Y30" i="8"/>
  <c r="W30" i="8"/>
  <c r="X30" i="8" s="1"/>
  <c r="V30" i="8"/>
  <c r="I30" i="8"/>
  <c r="H30" i="8"/>
  <c r="W29" i="8"/>
  <c r="Y29" i="8" s="1"/>
  <c r="V29" i="8"/>
  <c r="X29" i="8" s="1"/>
  <c r="M29" i="8"/>
  <c r="L29" i="8"/>
  <c r="I29" i="8"/>
  <c r="H29" i="8"/>
  <c r="W28" i="8"/>
  <c r="Y28" i="8" s="1"/>
  <c r="V28" i="8"/>
  <c r="X28" i="8" s="1"/>
  <c r="M28" i="8"/>
  <c r="L28" i="8"/>
  <c r="Y27" i="8"/>
  <c r="W27" i="8"/>
  <c r="X27" i="8" s="1"/>
  <c r="V27" i="8"/>
  <c r="I27" i="8"/>
  <c r="H27" i="8"/>
  <c r="W26" i="8"/>
  <c r="Y26" i="8" s="1"/>
  <c r="V26" i="8"/>
  <c r="X26" i="8" s="1"/>
  <c r="Q26" i="8"/>
  <c r="P26" i="8"/>
  <c r="I26" i="8"/>
  <c r="H26" i="8"/>
  <c r="W25" i="8"/>
  <c r="Y25" i="8" s="1"/>
  <c r="V25" i="8"/>
  <c r="X25" i="8" s="1"/>
  <c r="I25" i="8"/>
  <c r="H25" i="8"/>
  <c r="Y24" i="8"/>
  <c r="W24" i="8"/>
  <c r="X24" i="8" s="1"/>
  <c r="V24" i="8"/>
  <c r="Q24" i="8"/>
  <c r="P24" i="8"/>
  <c r="I24" i="8"/>
  <c r="H24" i="8"/>
  <c r="Y23" i="8"/>
  <c r="W23" i="8"/>
  <c r="X23" i="8" s="1"/>
  <c r="V23" i="8"/>
  <c r="Q23" i="8"/>
  <c r="P23" i="8"/>
  <c r="I23" i="8"/>
  <c r="H23" i="8"/>
  <c r="Y22" i="8"/>
  <c r="W22" i="8"/>
  <c r="X22" i="8" s="1"/>
  <c r="V22" i="8"/>
  <c r="I22" i="8"/>
  <c r="H22" i="8"/>
  <c r="W21" i="8"/>
  <c r="Y21" i="8" s="1"/>
  <c r="V21" i="8"/>
  <c r="X21" i="8" s="1"/>
  <c r="I21" i="8"/>
  <c r="H21" i="8"/>
  <c r="Y20" i="8"/>
  <c r="W20" i="8"/>
  <c r="X20" i="8" s="1"/>
  <c r="V20" i="8"/>
  <c r="I20" i="8"/>
  <c r="H20" i="8"/>
  <c r="W19" i="8"/>
  <c r="Y19" i="8" s="1"/>
  <c r="V19" i="8"/>
  <c r="X19" i="8" s="1"/>
  <c r="Q19" i="8"/>
  <c r="P19" i="8"/>
  <c r="Y18" i="8"/>
  <c r="W18" i="8"/>
  <c r="X18" i="8" s="1"/>
  <c r="V18" i="8"/>
  <c r="Q18" i="8"/>
  <c r="P18" i="8"/>
  <c r="I18" i="8"/>
  <c r="H18" i="8"/>
  <c r="Y17" i="8"/>
  <c r="W17" i="8"/>
  <c r="X17" i="8" s="1"/>
  <c r="V17" i="8"/>
  <c r="I17" i="8"/>
  <c r="H17" i="8"/>
  <c r="W16" i="8"/>
  <c r="Y16" i="8" s="1"/>
  <c r="V16" i="8"/>
  <c r="X16" i="8" s="1"/>
  <c r="I16" i="8"/>
  <c r="H16" i="8"/>
  <c r="Y15" i="8"/>
  <c r="W15" i="8"/>
  <c r="X15" i="8" s="1"/>
  <c r="V15" i="8"/>
  <c r="I15" i="8"/>
  <c r="H15" i="8"/>
  <c r="W14" i="8"/>
  <c r="Y14" i="8" s="1"/>
  <c r="V14" i="8"/>
  <c r="M14" i="8"/>
  <c r="L14" i="8"/>
  <c r="I14" i="8"/>
  <c r="H14" i="8"/>
  <c r="W13" i="8"/>
  <c r="Y13" i="8" s="1"/>
  <c r="V13" i="8"/>
  <c r="X13" i="8" s="1"/>
  <c r="Q13" i="8"/>
  <c r="P13" i="8"/>
  <c r="I13" i="8"/>
  <c r="H13" i="8"/>
  <c r="W12" i="8"/>
  <c r="Y12" i="8" s="1"/>
  <c r="V12" i="8"/>
  <c r="I12" i="8"/>
  <c r="H12" i="8"/>
  <c r="Y11" i="8"/>
  <c r="W11" i="8"/>
  <c r="X11" i="8" s="1"/>
  <c r="V11" i="8"/>
  <c r="Q11" i="8"/>
  <c r="P11" i="8"/>
  <c r="P38" i="8" s="1"/>
  <c r="W10" i="8"/>
  <c r="Y10" i="8" s="1"/>
  <c r="V10" i="8"/>
  <c r="M10" i="8"/>
  <c r="L10" i="8"/>
  <c r="I10" i="8"/>
  <c r="H10" i="8"/>
  <c r="W9" i="8"/>
  <c r="Y9" i="8" s="1"/>
  <c r="V9" i="8"/>
  <c r="X9" i="8" s="1"/>
  <c r="Q9" i="8"/>
  <c r="P9" i="8"/>
  <c r="M9" i="8"/>
  <c r="L9" i="8"/>
  <c r="I9" i="8"/>
  <c r="H9" i="8"/>
  <c r="Y8" i="8"/>
  <c r="W8" i="8"/>
  <c r="X8" i="8" s="1"/>
  <c r="V8" i="8"/>
  <c r="V38" i="8" s="1"/>
  <c r="V96" i="8" s="1"/>
  <c r="I8" i="8"/>
  <c r="H8" i="8"/>
  <c r="S147" i="7"/>
  <c r="U147" i="7" s="1"/>
  <c r="K147" i="7"/>
  <c r="M147" i="7" s="1"/>
  <c r="J147" i="7"/>
  <c r="S146" i="7"/>
  <c r="U146" i="7" s="1"/>
  <c r="R146" i="7"/>
  <c r="K146" i="7"/>
  <c r="M146" i="7" s="1"/>
  <c r="J146" i="7"/>
  <c r="S145" i="7"/>
  <c r="U145" i="7" s="1"/>
  <c r="R145" i="7"/>
  <c r="T145" i="7" s="1"/>
  <c r="K145" i="7"/>
  <c r="M145" i="7" s="1"/>
  <c r="J145" i="7"/>
  <c r="L145" i="7" s="1"/>
  <c r="S144" i="7"/>
  <c r="U144" i="7" s="1"/>
  <c r="R144" i="7"/>
  <c r="T144" i="7" s="1"/>
  <c r="K144" i="7"/>
  <c r="M144" i="7" s="1"/>
  <c r="J144" i="7"/>
  <c r="S143" i="7"/>
  <c r="U143" i="7" s="1"/>
  <c r="R143" i="7"/>
  <c r="T143" i="7" s="1"/>
  <c r="K143" i="7"/>
  <c r="M143" i="7" s="1"/>
  <c r="J143" i="7"/>
  <c r="K125" i="7"/>
  <c r="M125" i="7" s="1"/>
  <c r="J125" i="7"/>
  <c r="R147" i="7" s="1"/>
  <c r="G125" i="7"/>
  <c r="I125" i="7" s="1"/>
  <c r="F125" i="7"/>
  <c r="M124" i="7"/>
  <c r="L124" i="7"/>
  <c r="I124" i="7"/>
  <c r="H124" i="7"/>
  <c r="M123" i="7"/>
  <c r="L123" i="7"/>
  <c r="I123" i="7"/>
  <c r="H123" i="7"/>
  <c r="M122" i="7"/>
  <c r="L122" i="7"/>
  <c r="I122" i="7"/>
  <c r="H122" i="7"/>
  <c r="M121" i="7"/>
  <c r="L121" i="7"/>
  <c r="L125" i="7" s="1"/>
  <c r="I121" i="7"/>
  <c r="H121" i="7"/>
  <c r="H125" i="7" s="1"/>
  <c r="S100" i="7"/>
  <c r="O99" i="7"/>
  <c r="O146" i="7" s="1"/>
  <c r="Q146" i="7" s="1"/>
  <c r="J99" i="7"/>
  <c r="G99" i="7"/>
  <c r="K98" i="7"/>
  <c r="J98" i="7"/>
  <c r="G98" i="7"/>
  <c r="G145" i="7" s="1"/>
  <c r="I145" i="7" s="1"/>
  <c r="S97" i="7"/>
  <c r="O97" i="7"/>
  <c r="O144" i="7" s="1"/>
  <c r="K97" i="7"/>
  <c r="G97" i="7"/>
  <c r="G144" i="7" s="1"/>
  <c r="S96" i="7"/>
  <c r="O96" i="7"/>
  <c r="O143" i="7" s="1"/>
  <c r="K96" i="7"/>
  <c r="G96" i="7"/>
  <c r="G143" i="7" s="1"/>
  <c r="S86" i="7"/>
  <c r="K86" i="7"/>
  <c r="W85" i="7"/>
  <c r="O85" i="7"/>
  <c r="Q85" i="7" s="1"/>
  <c r="Q99" i="7" s="1"/>
  <c r="N85" i="7"/>
  <c r="N99" i="7" s="1"/>
  <c r="N146" i="7" s="1"/>
  <c r="K85" i="7"/>
  <c r="M85" i="7" s="1"/>
  <c r="M99" i="7" s="1"/>
  <c r="J85" i="7"/>
  <c r="G85" i="7"/>
  <c r="I85" i="7" s="1"/>
  <c r="I99" i="7" s="1"/>
  <c r="F85" i="7"/>
  <c r="F99" i="7" s="1"/>
  <c r="F146" i="7" s="1"/>
  <c r="W84" i="7"/>
  <c r="Y84" i="7" s="1"/>
  <c r="V84" i="7"/>
  <c r="X84" i="7" s="1"/>
  <c r="Q84" i="7"/>
  <c r="P84" i="7"/>
  <c r="I84" i="7"/>
  <c r="H84" i="7"/>
  <c r="W83" i="7"/>
  <c r="Y83" i="7" s="1"/>
  <c r="V83" i="7"/>
  <c r="X83" i="7" s="1"/>
  <c r="Q83" i="7"/>
  <c r="P83" i="7"/>
  <c r="I83" i="7"/>
  <c r="H83" i="7"/>
  <c r="W82" i="7"/>
  <c r="Y82" i="7" s="1"/>
  <c r="V82" i="7"/>
  <c r="I82" i="7"/>
  <c r="H82" i="7"/>
  <c r="Y81" i="7"/>
  <c r="X81" i="7"/>
  <c r="W81" i="7"/>
  <c r="V81" i="7"/>
  <c r="I81" i="7"/>
  <c r="H81" i="7"/>
  <c r="W80" i="7"/>
  <c r="Y80" i="7" s="1"/>
  <c r="V80" i="7"/>
  <c r="X80" i="7" s="1"/>
  <c r="I80" i="7"/>
  <c r="H80" i="7"/>
  <c r="Y79" i="7"/>
  <c r="X79" i="7"/>
  <c r="W79" i="7"/>
  <c r="V79" i="7"/>
  <c r="I79" i="7"/>
  <c r="H79" i="7"/>
  <c r="W78" i="7"/>
  <c r="Y78" i="7" s="1"/>
  <c r="V78" i="7"/>
  <c r="X78" i="7" s="1"/>
  <c r="Q78" i="7"/>
  <c r="P78" i="7"/>
  <c r="M78" i="7"/>
  <c r="L78" i="7"/>
  <c r="I78" i="7"/>
  <c r="H78" i="7"/>
  <c r="Y77" i="7"/>
  <c r="X77" i="7"/>
  <c r="W77" i="7"/>
  <c r="V77" i="7"/>
  <c r="Q77" i="7"/>
  <c r="P77" i="7"/>
  <c r="I77" i="7"/>
  <c r="H77" i="7"/>
  <c r="Y76" i="7"/>
  <c r="X76" i="7"/>
  <c r="W76" i="7"/>
  <c r="V76" i="7"/>
  <c r="Q76" i="7"/>
  <c r="P76" i="7"/>
  <c r="I76" i="7"/>
  <c r="H76" i="7"/>
  <c r="Y75" i="7"/>
  <c r="X75" i="7"/>
  <c r="W75" i="7"/>
  <c r="V75" i="7"/>
  <c r="Q75" i="7"/>
  <c r="P75" i="7"/>
  <c r="M75" i="7"/>
  <c r="L75" i="7"/>
  <c r="I75" i="7"/>
  <c r="H75" i="7"/>
  <c r="W74" i="7"/>
  <c r="Y74" i="7" s="1"/>
  <c r="V74" i="7"/>
  <c r="X74" i="7" s="1"/>
  <c r="I74" i="7"/>
  <c r="H74" i="7"/>
  <c r="Y73" i="7"/>
  <c r="X73" i="7"/>
  <c r="W73" i="7"/>
  <c r="V73" i="7"/>
  <c r="M73" i="7"/>
  <c r="L73" i="7"/>
  <c r="I73" i="7"/>
  <c r="H73" i="7"/>
  <c r="Y72" i="7"/>
  <c r="X72" i="7"/>
  <c r="W72" i="7"/>
  <c r="V72" i="7"/>
  <c r="I72" i="7"/>
  <c r="H72" i="7"/>
  <c r="W71" i="7"/>
  <c r="Y71" i="7" s="1"/>
  <c r="V71" i="7"/>
  <c r="V85" i="7" s="1"/>
  <c r="V99" i="7" s="1"/>
  <c r="Q71" i="7"/>
  <c r="P71" i="7"/>
  <c r="P85" i="7" s="1"/>
  <c r="P99" i="7" s="1"/>
  <c r="I71" i="7"/>
  <c r="H71" i="7"/>
  <c r="H85" i="7" s="1"/>
  <c r="H99" i="7" s="1"/>
  <c r="O70" i="7"/>
  <c r="Q70" i="7" s="1"/>
  <c r="Q98" i="7" s="1"/>
  <c r="N70" i="7"/>
  <c r="N98" i="7" s="1"/>
  <c r="N145" i="7" s="1"/>
  <c r="K70" i="7"/>
  <c r="M70" i="7" s="1"/>
  <c r="M98" i="7" s="1"/>
  <c r="J70" i="7"/>
  <c r="L70" i="7" s="1"/>
  <c r="L98" i="7" s="1"/>
  <c r="G70" i="7"/>
  <c r="I70" i="7" s="1"/>
  <c r="I98" i="7" s="1"/>
  <c r="F70" i="7"/>
  <c r="F98" i="7" s="1"/>
  <c r="F145" i="7" s="1"/>
  <c r="W69" i="7"/>
  <c r="Y69" i="7" s="1"/>
  <c r="V69" i="7"/>
  <c r="Q69" i="7"/>
  <c r="P69" i="7"/>
  <c r="I69" i="7"/>
  <c r="H69" i="7"/>
  <c r="W68" i="7"/>
  <c r="Y68" i="7" s="1"/>
  <c r="V68" i="7"/>
  <c r="Q68" i="7"/>
  <c r="P68" i="7"/>
  <c r="I68" i="7"/>
  <c r="H68" i="7"/>
  <c r="W67" i="7"/>
  <c r="Y67" i="7" s="1"/>
  <c r="V67" i="7"/>
  <c r="X67" i="7" s="1"/>
  <c r="Q67" i="7"/>
  <c r="P67" i="7"/>
  <c r="I67" i="7"/>
  <c r="H67" i="7"/>
  <c r="W66" i="7"/>
  <c r="Y66" i="7" s="1"/>
  <c r="V66" i="7"/>
  <c r="X66" i="7" s="1"/>
  <c r="Q66" i="7"/>
  <c r="P66" i="7"/>
  <c r="I66" i="7"/>
  <c r="H66" i="7"/>
  <c r="W65" i="7"/>
  <c r="Y65" i="7" s="1"/>
  <c r="V65" i="7"/>
  <c r="I65" i="7"/>
  <c r="H65" i="7"/>
  <c r="Y64" i="7"/>
  <c r="X64" i="7"/>
  <c r="W64" i="7"/>
  <c r="V64" i="7"/>
  <c r="I64" i="7"/>
  <c r="H64" i="7"/>
  <c r="W63" i="7"/>
  <c r="Y63" i="7" s="1"/>
  <c r="V63" i="7"/>
  <c r="X63" i="7" s="1"/>
  <c r="Q63" i="7"/>
  <c r="P63" i="7"/>
  <c r="I63" i="7"/>
  <c r="H63" i="7"/>
  <c r="W62" i="7"/>
  <c r="Y62" i="7" s="1"/>
  <c r="V62" i="7"/>
  <c r="M62" i="7"/>
  <c r="L62" i="7"/>
  <c r="I62" i="7"/>
  <c r="H62" i="7"/>
  <c r="W61" i="7"/>
  <c r="Y61" i="7" s="1"/>
  <c r="V61" i="7"/>
  <c r="I61" i="7"/>
  <c r="H61" i="7"/>
  <c r="Y60" i="7"/>
  <c r="X60" i="7"/>
  <c r="W60" i="7"/>
  <c r="V60" i="7"/>
  <c r="I60" i="7"/>
  <c r="H60" i="7"/>
  <c r="W59" i="7"/>
  <c r="Y59" i="7" s="1"/>
  <c r="V59" i="7"/>
  <c r="Q59" i="7"/>
  <c r="P59" i="7"/>
  <c r="I59" i="7"/>
  <c r="H59" i="7"/>
  <c r="W58" i="7"/>
  <c r="Y58" i="7" s="1"/>
  <c r="V58" i="7"/>
  <c r="V70" i="7" s="1"/>
  <c r="V98" i="7" s="1"/>
  <c r="I58" i="7"/>
  <c r="H58" i="7"/>
  <c r="X57" i="7"/>
  <c r="W57" i="7"/>
  <c r="V57" i="7"/>
  <c r="Q57" i="7"/>
  <c r="P57" i="7"/>
  <c r="P70" i="7" s="1"/>
  <c r="P98" i="7" s="1"/>
  <c r="I57" i="7"/>
  <c r="H57" i="7"/>
  <c r="Y56" i="7"/>
  <c r="X56" i="7"/>
  <c r="W56" i="7"/>
  <c r="V56" i="7"/>
  <c r="M56" i="7"/>
  <c r="L56" i="7"/>
  <c r="I56" i="7"/>
  <c r="H56" i="7"/>
  <c r="Y55" i="7"/>
  <c r="X55" i="7"/>
  <c r="W55" i="7"/>
  <c r="V55" i="7"/>
  <c r="Q55" i="7"/>
  <c r="M55" i="7"/>
  <c r="L55" i="7"/>
  <c r="I55" i="7"/>
  <c r="H55" i="7"/>
  <c r="H70" i="7" s="1"/>
  <c r="H98" i="7" s="1"/>
  <c r="S54" i="7"/>
  <c r="R54" i="7"/>
  <c r="O54" i="7"/>
  <c r="N54" i="7"/>
  <c r="K54" i="7"/>
  <c r="J54" i="7"/>
  <c r="G54" i="7"/>
  <c r="F54" i="7"/>
  <c r="W53" i="7"/>
  <c r="V53" i="7"/>
  <c r="I53" i="7"/>
  <c r="H53" i="7"/>
  <c r="X52" i="7"/>
  <c r="W52" i="7"/>
  <c r="Y52" i="7" s="1"/>
  <c r="V52" i="7"/>
  <c r="Q52" i="7"/>
  <c r="P52" i="7"/>
  <c r="M52" i="7"/>
  <c r="L52" i="7"/>
  <c r="I52" i="7"/>
  <c r="H52" i="7"/>
  <c r="W51" i="7"/>
  <c r="V51" i="7"/>
  <c r="Q51" i="7"/>
  <c r="P51" i="7"/>
  <c r="M51" i="7"/>
  <c r="L51" i="7"/>
  <c r="I51" i="7"/>
  <c r="H51" i="7"/>
  <c r="X50" i="7"/>
  <c r="W50" i="7"/>
  <c r="Y50" i="7" s="1"/>
  <c r="V50" i="7"/>
  <c r="Q50" i="7"/>
  <c r="P50" i="7"/>
  <c r="I50" i="7"/>
  <c r="H50" i="7"/>
  <c r="X49" i="7"/>
  <c r="W49" i="7"/>
  <c r="Y49" i="7" s="1"/>
  <c r="V49" i="7"/>
  <c r="M49" i="7"/>
  <c r="L49" i="7"/>
  <c r="I49" i="7"/>
  <c r="H49" i="7"/>
  <c r="X48" i="7"/>
  <c r="W48" i="7"/>
  <c r="Y48" i="7" s="1"/>
  <c r="V48" i="7"/>
  <c r="I48" i="7"/>
  <c r="H48" i="7"/>
  <c r="W47" i="7"/>
  <c r="V47" i="7"/>
  <c r="I47" i="7"/>
  <c r="H47" i="7"/>
  <c r="X46" i="7"/>
  <c r="W46" i="7"/>
  <c r="Y46" i="7" s="1"/>
  <c r="V46" i="7"/>
  <c r="U46" i="7"/>
  <c r="T46" i="7"/>
  <c r="Q46" i="7"/>
  <c r="P46" i="7"/>
  <c r="I46" i="7"/>
  <c r="H46" i="7"/>
  <c r="W45" i="7"/>
  <c r="V45" i="7"/>
  <c r="M45" i="7"/>
  <c r="L45" i="7"/>
  <c r="I45" i="7"/>
  <c r="H45" i="7"/>
  <c r="W44" i="7"/>
  <c r="V44" i="7"/>
  <c r="I44" i="7"/>
  <c r="H44" i="7"/>
  <c r="X43" i="7"/>
  <c r="W43" i="7"/>
  <c r="Y43" i="7" s="1"/>
  <c r="V43" i="7"/>
  <c r="I43" i="7"/>
  <c r="H43" i="7"/>
  <c r="W42" i="7"/>
  <c r="V42" i="7"/>
  <c r="I42" i="7"/>
  <c r="H42" i="7"/>
  <c r="X41" i="7"/>
  <c r="W41" i="7"/>
  <c r="Y41" i="7" s="1"/>
  <c r="V41" i="7"/>
  <c r="I41" i="7"/>
  <c r="H41" i="7"/>
  <c r="W40" i="7"/>
  <c r="V40" i="7"/>
  <c r="Q40" i="7"/>
  <c r="P40" i="7"/>
  <c r="I40" i="7"/>
  <c r="H40" i="7"/>
  <c r="W39" i="7"/>
  <c r="W54" i="7" s="1"/>
  <c r="W97" i="7" s="1"/>
  <c r="V39" i="7"/>
  <c r="Q39" i="7"/>
  <c r="P39" i="7"/>
  <c r="I39" i="7"/>
  <c r="H39" i="7"/>
  <c r="S38" i="7"/>
  <c r="R38" i="7"/>
  <c r="O38" i="7"/>
  <c r="N38" i="7"/>
  <c r="L38" i="7"/>
  <c r="K38" i="7"/>
  <c r="J38" i="7"/>
  <c r="G38" i="7"/>
  <c r="F38" i="7"/>
  <c r="X37" i="7"/>
  <c r="W37" i="7"/>
  <c r="V37" i="7"/>
  <c r="Y37" i="7" s="1"/>
  <c r="I37" i="7"/>
  <c r="H37" i="7"/>
  <c r="W36" i="7"/>
  <c r="V36" i="7"/>
  <c r="X36" i="7" s="1"/>
  <c r="Q36" i="7"/>
  <c r="P36" i="7"/>
  <c r="I36" i="7"/>
  <c r="H36" i="7"/>
  <c r="X35" i="7"/>
  <c r="W35" i="7"/>
  <c r="V35" i="7"/>
  <c r="I35" i="7"/>
  <c r="H35" i="7"/>
  <c r="W34" i="7"/>
  <c r="V34" i="7"/>
  <c r="Q34" i="7"/>
  <c r="P34" i="7"/>
  <c r="I34" i="7"/>
  <c r="H34" i="7"/>
  <c r="W33" i="7"/>
  <c r="V33" i="7"/>
  <c r="M33" i="7"/>
  <c r="L33" i="7"/>
  <c r="I33" i="7"/>
  <c r="H33" i="7"/>
  <c r="W32" i="7"/>
  <c r="V32" i="7"/>
  <c r="M32" i="7"/>
  <c r="L32" i="7"/>
  <c r="I32" i="7"/>
  <c r="H32" i="7"/>
  <c r="W31" i="7"/>
  <c r="V31" i="7"/>
  <c r="U31" i="7"/>
  <c r="T31" i="7"/>
  <c r="T38" i="7" s="1"/>
  <c r="I31" i="7"/>
  <c r="H31" i="7"/>
  <c r="W30" i="7"/>
  <c r="V30" i="7"/>
  <c r="I30" i="7"/>
  <c r="H30" i="7"/>
  <c r="X29" i="7"/>
  <c r="W29" i="7"/>
  <c r="Y29" i="7" s="1"/>
  <c r="V29" i="7"/>
  <c r="M29" i="7"/>
  <c r="L29" i="7"/>
  <c r="I29" i="7"/>
  <c r="H29" i="7"/>
  <c r="X28" i="7"/>
  <c r="W28" i="7"/>
  <c r="Y28" i="7" s="1"/>
  <c r="V28" i="7"/>
  <c r="M28" i="7"/>
  <c r="L28" i="7"/>
  <c r="Y27" i="7"/>
  <c r="W27" i="7"/>
  <c r="V27" i="7"/>
  <c r="X27" i="7" s="1"/>
  <c r="I27" i="7"/>
  <c r="H27" i="7"/>
  <c r="W26" i="7"/>
  <c r="V26" i="7"/>
  <c r="X26" i="7" s="1"/>
  <c r="Q26" i="7"/>
  <c r="P26" i="7"/>
  <c r="I26" i="7"/>
  <c r="H26" i="7"/>
  <c r="W25" i="7"/>
  <c r="Y25" i="7" s="1"/>
  <c r="V25" i="7"/>
  <c r="X25" i="7" s="1"/>
  <c r="I25" i="7"/>
  <c r="H25" i="7"/>
  <c r="W24" i="7"/>
  <c r="V24" i="7"/>
  <c r="Q24" i="7"/>
  <c r="P24" i="7"/>
  <c r="I24" i="7"/>
  <c r="H24" i="7"/>
  <c r="W23" i="7"/>
  <c r="V23" i="7"/>
  <c r="Q23" i="7"/>
  <c r="P23" i="7"/>
  <c r="I23" i="7"/>
  <c r="H23" i="7"/>
  <c r="W22" i="7"/>
  <c r="V22" i="7"/>
  <c r="I22" i="7"/>
  <c r="H22" i="7"/>
  <c r="X21" i="7"/>
  <c r="W21" i="7"/>
  <c r="Y21" i="7" s="1"/>
  <c r="V21" i="7"/>
  <c r="I21" i="7"/>
  <c r="H21" i="7"/>
  <c r="X20" i="7"/>
  <c r="W20" i="7"/>
  <c r="V20" i="7"/>
  <c r="Y20" i="7" s="1"/>
  <c r="I20" i="7"/>
  <c r="H20" i="7"/>
  <c r="W19" i="7"/>
  <c r="Y19" i="7" s="1"/>
  <c r="V19" i="7"/>
  <c r="X19" i="7" s="1"/>
  <c r="Q19" i="7"/>
  <c r="P19" i="7"/>
  <c r="W18" i="7"/>
  <c r="V18" i="7"/>
  <c r="Q18" i="7"/>
  <c r="P18" i="7"/>
  <c r="I18" i="7"/>
  <c r="H18" i="7"/>
  <c r="W17" i="7"/>
  <c r="V17" i="7"/>
  <c r="I17" i="7"/>
  <c r="H17" i="7"/>
  <c r="X16" i="7"/>
  <c r="W16" i="7"/>
  <c r="Y16" i="7" s="1"/>
  <c r="V16" i="7"/>
  <c r="I16" i="7"/>
  <c r="H16" i="7"/>
  <c r="Y15" i="7"/>
  <c r="X15" i="7"/>
  <c r="W15" i="7"/>
  <c r="V15" i="7"/>
  <c r="I15" i="7"/>
  <c r="H15" i="7"/>
  <c r="W14" i="7"/>
  <c r="V14" i="7"/>
  <c r="M14" i="7"/>
  <c r="L14" i="7"/>
  <c r="I14" i="7"/>
  <c r="H14" i="7"/>
  <c r="W13" i="7"/>
  <c r="V13" i="7"/>
  <c r="X13" i="7" s="1"/>
  <c r="Q13" i="7"/>
  <c r="P13" i="7"/>
  <c r="I13" i="7"/>
  <c r="H13" i="7"/>
  <c r="W12" i="7"/>
  <c r="Y12" i="7" s="1"/>
  <c r="V12" i="7"/>
  <c r="X12" i="7" s="1"/>
  <c r="I12" i="7"/>
  <c r="H12" i="7"/>
  <c r="W11" i="7"/>
  <c r="V11" i="7"/>
  <c r="Q11" i="7"/>
  <c r="P11" i="7"/>
  <c r="X10" i="7"/>
  <c r="W10" i="7"/>
  <c r="Y10" i="7" s="1"/>
  <c r="V10" i="7"/>
  <c r="M10" i="7"/>
  <c r="L10" i="7"/>
  <c r="I10" i="7"/>
  <c r="H10" i="7"/>
  <c r="X9" i="7"/>
  <c r="W9" i="7"/>
  <c r="Y9" i="7" s="1"/>
  <c r="V9" i="7"/>
  <c r="Q9" i="7"/>
  <c r="P9" i="7"/>
  <c r="M9" i="7"/>
  <c r="L9" i="7"/>
  <c r="I9" i="7"/>
  <c r="H9" i="7"/>
  <c r="W8" i="7"/>
  <c r="V8" i="7"/>
  <c r="I8" i="7"/>
  <c r="H8" i="7"/>
  <c r="T146" i="6"/>
  <c r="S146" i="6"/>
  <c r="R146" i="6"/>
  <c r="N146" i="6"/>
  <c r="P146" i="6" s="1"/>
  <c r="K146" i="6"/>
  <c r="M146" i="6" s="1"/>
  <c r="J146" i="6"/>
  <c r="L146" i="6" s="1"/>
  <c r="S145" i="6"/>
  <c r="R145" i="6"/>
  <c r="K145" i="6"/>
  <c r="M145" i="6" s="1"/>
  <c r="J145" i="6"/>
  <c r="L145" i="6" s="1"/>
  <c r="T144" i="6"/>
  <c r="S144" i="6"/>
  <c r="R144" i="6"/>
  <c r="K144" i="6"/>
  <c r="M144" i="6" s="1"/>
  <c r="J144" i="6"/>
  <c r="L144" i="6" s="1"/>
  <c r="S143" i="6"/>
  <c r="R143" i="6"/>
  <c r="K143" i="6"/>
  <c r="M143" i="6" s="1"/>
  <c r="J143" i="6"/>
  <c r="L143" i="6" s="1"/>
  <c r="K125" i="6"/>
  <c r="J125" i="6"/>
  <c r="R147" i="6" s="1"/>
  <c r="G125" i="6"/>
  <c r="F125" i="6"/>
  <c r="J147" i="6" s="1"/>
  <c r="M124" i="6"/>
  <c r="L124" i="6"/>
  <c r="I124" i="6"/>
  <c r="H124" i="6"/>
  <c r="M123" i="6"/>
  <c r="L123" i="6"/>
  <c r="I123" i="6"/>
  <c r="H123" i="6"/>
  <c r="M122" i="6"/>
  <c r="L122" i="6"/>
  <c r="I122" i="6"/>
  <c r="H122" i="6"/>
  <c r="M121" i="6"/>
  <c r="L121" i="6"/>
  <c r="L125" i="6" s="1"/>
  <c r="I121" i="6"/>
  <c r="H121" i="6"/>
  <c r="H125" i="6" s="1"/>
  <c r="Q99" i="6"/>
  <c r="O99" i="6"/>
  <c r="O146" i="6" s="1"/>
  <c r="J99" i="6"/>
  <c r="I99" i="6"/>
  <c r="G99" i="6"/>
  <c r="Q98" i="6"/>
  <c r="O98" i="6"/>
  <c r="O145" i="6" s="1"/>
  <c r="I98" i="6"/>
  <c r="G98" i="6"/>
  <c r="S97" i="6"/>
  <c r="K97" i="6"/>
  <c r="O96" i="6"/>
  <c r="G96" i="6"/>
  <c r="S86" i="6"/>
  <c r="Q85" i="6"/>
  <c r="O85" i="6"/>
  <c r="N85" i="6"/>
  <c r="N99" i="6" s="1"/>
  <c r="K85" i="6"/>
  <c r="J85" i="6"/>
  <c r="I85" i="6"/>
  <c r="G85" i="6"/>
  <c r="F85" i="6"/>
  <c r="F99" i="6" s="1"/>
  <c r="F146" i="6" s="1"/>
  <c r="W84" i="6"/>
  <c r="V84" i="6"/>
  <c r="Q84" i="6"/>
  <c r="P84" i="6"/>
  <c r="I84" i="6"/>
  <c r="H84" i="6"/>
  <c r="W83" i="6"/>
  <c r="V83" i="6"/>
  <c r="Q83" i="6"/>
  <c r="P83" i="6"/>
  <c r="I83" i="6"/>
  <c r="H83" i="6"/>
  <c r="W82" i="6"/>
  <c r="V82" i="6"/>
  <c r="I82" i="6"/>
  <c r="H82" i="6"/>
  <c r="H85" i="6" s="1"/>
  <c r="H99" i="6" s="1"/>
  <c r="W81" i="6"/>
  <c r="Y81" i="6" s="1"/>
  <c r="V81" i="6"/>
  <c r="X81" i="6" s="1"/>
  <c r="I81" i="6"/>
  <c r="H81" i="6"/>
  <c r="Y80" i="6"/>
  <c r="X80" i="6"/>
  <c r="W80" i="6"/>
  <c r="V80" i="6"/>
  <c r="I80" i="6"/>
  <c r="H80" i="6"/>
  <c r="Y79" i="6"/>
  <c r="W79" i="6"/>
  <c r="V79" i="6"/>
  <c r="X79" i="6" s="1"/>
  <c r="I79" i="6"/>
  <c r="H79" i="6"/>
  <c r="W78" i="6"/>
  <c r="V78" i="6"/>
  <c r="Q78" i="6"/>
  <c r="P78" i="6"/>
  <c r="M78" i="6"/>
  <c r="L78" i="6"/>
  <c r="I78" i="6"/>
  <c r="H78" i="6"/>
  <c r="Y77" i="6"/>
  <c r="W77" i="6"/>
  <c r="V77" i="6"/>
  <c r="X77" i="6" s="1"/>
  <c r="Q77" i="6"/>
  <c r="P77" i="6"/>
  <c r="I77" i="6"/>
  <c r="H77" i="6"/>
  <c r="Y76" i="6"/>
  <c r="W76" i="6"/>
  <c r="V76" i="6"/>
  <c r="X76" i="6" s="1"/>
  <c r="Q76" i="6"/>
  <c r="P76" i="6"/>
  <c r="I76" i="6"/>
  <c r="H76" i="6"/>
  <c r="Y75" i="6"/>
  <c r="W75" i="6"/>
  <c r="V75" i="6"/>
  <c r="X75" i="6" s="1"/>
  <c r="Q75" i="6"/>
  <c r="P75" i="6"/>
  <c r="M75" i="6"/>
  <c r="L75" i="6"/>
  <c r="I75" i="6"/>
  <c r="H75" i="6"/>
  <c r="Y74" i="6"/>
  <c r="X74" i="6"/>
  <c r="W74" i="6"/>
  <c r="V74" i="6"/>
  <c r="I74" i="6"/>
  <c r="H74" i="6"/>
  <c r="Y73" i="6"/>
  <c r="W73" i="6"/>
  <c r="V73" i="6"/>
  <c r="X73" i="6" s="1"/>
  <c r="M73" i="6"/>
  <c r="L73" i="6"/>
  <c r="I73" i="6"/>
  <c r="H73" i="6"/>
  <c r="Y72" i="6"/>
  <c r="W72" i="6"/>
  <c r="V72" i="6"/>
  <c r="X72" i="6" s="1"/>
  <c r="I72" i="6"/>
  <c r="H72" i="6"/>
  <c r="W71" i="6"/>
  <c r="V71" i="6"/>
  <c r="V85" i="6" s="1"/>
  <c r="V99" i="6" s="1"/>
  <c r="Q71" i="6"/>
  <c r="P71" i="6"/>
  <c r="P85" i="6" s="1"/>
  <c r="P99" i="6" s="1"/>
  <c r="I71" i="6"/>
  <c r="H71" i="6"/>
  <c r="Q70" i="6"/>
  <c r="O70" i="6"/>
  <c r="N70" i="6"/>
  <c r="N98" i="6" s="1"/>
  <c r="N145" i="6" s="1"/>
  <c r="P145" i="6" s="1"/>
  <c r="K70" i="6"/>
  <c r="J70" i="6"/>
  <c r="J98" i="6" s="1"/>
  <c r="I70" i="6"/>
  <c r="G70" i="6"/>
  <c r="F70" i="6"/>
  <c r="F98" i="6" s="1"/>
  <c r="W69" i="6"/>
  <c r="V69" i="6"/>
  <c r="Q69" i="6"/>
  <c r="P69" i="6"/>
  <c r="I69" i="6"/>
  <c r="H69" i="6"/>
  <c r="W68" i="6"/>
  <c r="V68" i="6"/>
  <c r="Q68" i="6"/>
  <c r="P68" i="6"/>
  <c r="I68" i="6"/>
  <c r="H68" i="6"/>
  <c r="W67" i="6"/>
  <c r="V67" i="6"/>
  <c r="Q67" i="6"/>
  <c r="P67" i="6"/>
  <c r="I67" i="6"/>
  <c r="H67" i="6"/>
  <c r="W66" i="6"/>
  <c r="V66" i="6"/>
  <c r="Q66" i="6"/>
  <c r="P66" i="6"/>
  <c r="I66" i="6"/>
  <c r="H66" i="6"/>
  <c r="W65" i="6"/>
  <c r="V65" i="6"/>
  <c r="I65" i="6"/>
  <c r="H65" i="6"/>
  <c r="W64" i="6"/>
  <c r="Y64" i="6" s="1"/>
  <c r="V64" i="6"/>
  <c r="I64" i="6"/>
  <c r="H64" i="6"/>
  <c r="Y63" i="6"/>
  <c r="X63" i="6"/>
  <c r="W63" i="6"/>
  <c r="V63" i="6"/>
  <c r="Q63" i="6"/>
  <c r="P63" i="6"/>
  <c r="I63" i="6"/>
  <c r="H63" i="6"/>
  <c r="Y62" i="6"/>
  <c r="X62" i="6"/>
  <c r="W62" i="6"/>
  <c r="V62" i="6"/>
  <c r="M62" i="6"/>
  <c r="L62" i="6"/>
  <c r="I62" i="6"/>
  <c r="H62" i="6"/>
  <c r="Y61" i="6"/>
  <c r="X61" i="6"/>
  <c r="W61" i="6"/>
  <c r="V61" i="6"/>
  <c r="I61" i="6"/>
  <c r="H61" i="6"/>
  <c r="Y60" i="6"/>
  <c r="W60" i="6"/>
  <c r="V60" i="6"/>
  <c r="X60" i="6" s="1"/>
  <c r="I60" i="6"/>
  <c r="H60" i="6"/>
  <c r="W59" i="6"/>
  <c r="V59" i="6"/>
  <c r="Q59" i="6"/>
  <c r="P59" i="6"/>
  <c r="P70" i="6" s="1"/>
  <c r="P98" i="6" s="1"/>
  <c r="I59" i="6"/>
  <c r="H59" i="6"/>
  <c r="W58" i="6"/>
  <c r="V58" i="6"/>
  <c r="I58" i="6"/>
  <c r="H58" i="6"/>
  <c r="W57" i="6"/>
  <c r="X57" i="6" s="1"/>
  <c r="V57" i="6"/>
  <c r="Q57" i="6"/>
  <c r="P57" i="6"/>
  <c r="I57" i="6"/>
  <c r="H57" i="6"/>
  <c r="W56" i="6"/>
  <c r="Y56" i="6" s="1"/>
  <c r="V56" i="6"/>
  <c r="M56" i="6"/>
  <c r="L56" i="6"/>
  <c r="I56" i="6"/>
  <c r="H56" i="6"/>
  <c r="H70" i="6" s="1"/>
  <c r="H98" i="6" s="1"/>
  <c r="W55" i="6"/>
  <c r="Y55" i="6" s="1"/>
  <c r="V55" i="6"/>
  <c r="V70" i="6" s="1"/>
  <c r="V98" i="6" s="1"/>
  <c r="Q55" i="6"/>
  <c r="M55" i="6"/>
  <c r="L55" i="6"/>
  <c r="I55" i="6"/>
  <c r="H55" i="6"/>
  <c r="S54" i="6"/>
  <c r="U54" i="6" s="1"/>
  <c r="U97" i="6" s="1"/>
  <c r="R54" i="6"/>
  <c r="R97" i="6" s="1"/>
  <c r="O54" i="6"/>
  <c r="O97" i="6" s="1"/>
  <c r="O144" i="6" s="1"/>
  <c r="N54" i="6"/>
  <c r="K54" i="6"/>
  <c r="M54" i="6" s="1"/>
  <c r="M97" i="6" s="1"/>
  <c r="J54" i="6"/>
  <c r="J97" i="6" s="1"/>
  <c r="G54" i="6"/>
  <c r="G97" i="6" s="1"/>
  <c r="F54" i="6"/>
  <c r="F97" i="6" s="1"/>
  <c r="W53" i="6"/>
  <c r="Y53" i="6" s="1"/>
  <c r="V53" i="6"/>
  <c r="I53" i="6"/>
  <c r="H53" i="6"/>
  <c r="X52" i="6"/>
  <c r="W52" i="6"/>
  <c r="V52" i="6"/>
  <c r="Y52" i="6" s="1"/>
  <c r="Q52" i="6"/>
  <c r="P52" i="6"/>
  <c r="M52" i="6"/>
  <c r="L52" i="6"/>
  <c r="I52" i="6"/>
  <c r="H52" i="6"/>
  <c r="W51" i="6"/>
  <c r="Y51" i="6" s="1"/>
  <c r="V51" i="6"/>
  <c r="Q51" i="6"/>
  <c r="P51" i="6"/>
  <c r="M51" i="6"/>
  <c r="L51" i="6"/>
  <c r="I51" i="6"/>
  <c r="H51" i="6"/>
  <c r="W50" i="6"/>
  <c r="V50" i="6"/>
  <c r="Y50" i="6" s="1"/>
  <c r="Q50" i="6"/>
  <c r="P50" i="6"/>
  <c r="I50" i="6"/>
  <c r="H50" i="6"/>
  <c r="W49" i="6"/>
  <c r="V49" i="6"/>
  <c r="Y49" i="6" s="1"/>
  <c r="M49" i="6"/>
  <c r="L49" i="6"/>
  <c r="I49" i="6"/>
  <c r="H49" i="6"/>
  <c r="W48" i="6"/>
  <c r="V48" i="6"/>
  <c r="Y48" i="6" s="1"/>
  <c r="I48" i="6"/>
  <c r="H48" i="6"/>
  <c r="W47" i="6"/>
  <c r="Y47" i="6" s="1"/>
  <c r="V47" i="6"/>
  <c r="I47" i="6"/>
  <c r="H47" i="6"/>
  <c r="X46" i="6"/>
  <c r="W46" i="6"/>
  <c r="V46" i="6"/>
  <c r="Y46" i="6" s="1"/>
  <c r="U46" i="6"/>
  <c r="T46" i="6"/>
  <c r="Q46" i="6"/>
  <c r="P46" i="6"/>
  <c r="I46" i="6"/>
  <c r="H46" i="6"/>
  <c r="W45" i="6"/>
  <c r="Y45" i="6" s="1"/>
  <c r="V45" i="6"/>
  <c r="M45" i="6"/>
  <c r="L45" i="6"/>
  <c r="L54" i="6" s="1"/>
  <c r="L97" i="6" s="1"/>
  <c r="I45" i="6"/>
  <c r="H45" i="6"/>
  <c r="W44" i="6"/>
  <c r="Y44" i="6" s="1"/>
  <c r="V44" i="6"/>
  <c r="I44" i="6"/>
  <c r="H44" i="6"/>
  <c r="X43" i="6"/>
  <c r="W43" i="6"/>
  <c r="V43" i="6"/>
  <c r="Y43" i="6" s="1"/>
  <c r="I43" i="6"/>
  <c r="H43" i="6"/>
  <c r="W42" i="6"/>
  <c r="V42" i="6"/>
  <c r="I42" i="6"/>
  <c r="H42" i="6"/>
  <c r="W41" i="6"/>
  <c r="V41" i="6"/>
  <c r="Y41" i="6" s="1"/>
  <c r="I41" i="6"/>
  <c r="H41" i="6"/>
  <c r="W40" i="6"/>
  <c r="Y40" i="6" s="1"/>
  <c r="V40" i="6"/>
  <c r="Q40" i="6"/>
  <c r="P40" i="6"/>
  <c r="I40" i="6"/>
  <c r="H40" i="6"/>
  <c r="W39" i="6"/>
  <c r="W54" i="6" s="1"/>
  <c r="V39" i="6"/>
  <c r="Q39" i="6"/>
  <c r="P39" i="6"/>
  <c r="I39" i="6"/>
  <c r="H39" i="6"/>
  <c r="S38" i="6"/>
  <c r="S96" i="6" s="1"/>
  <c r="R38" i="6"/>
  <c r="O38" i="6"/>
  <c r="O86" i="6" s="1"/>
  <c r="N38" i="6"/>
  <c r="N86" i="6" s="1"/>
  <c r="K38" i="6"/>
  <c r="K96" i="6" s="1"/>
  <c r="J38" i="6"/>
  <c r="G38" i="6"/>
  <c r="G86" i="6" s="1"/>
  <c r="F38" i="6"/>
  <c r="F86" i="6" s="1"/>
  <c r="W37" i="6"/>
  <c r="Y37" i="6" s="1"/>
  <c r="V37" i="6"/>
  <c r="X37" i="6" s="1"/>
  <c r="I37" i="6"/>
  <c r="H37" i="6"/>
  <c r="W36" i="6"/>
  <c r="V36" i="6"/>
  <c r="Y36" i="6" s="1"/>
  <c r="Q36" i="6"/>
  <c r="P36" i="6"/>
  <c r="I36" i="6"/>
  <c r="H36" i="6"/>
  <c r="W35" i="6"/>
  <c r="V35" i="6"/>
  <c r="Y35" i="6" s="1"/>
  <c r="I35" i="6"/>
  <c r="H35" i="6"/>
  <c r="W34" i="6"/>
  <c r="Y34" i="6" s="1"/>
  <c r="V34" i="6"/>
  <c r="Q34" i="6"/>
  <c r="P34" i="6"/>
  <c r="I34" i="6"/>
  <c r="H34" i="6"/>
  <c r="W33" i="6"/>
  <c r="Y33" i="6" s="1"/>
  <c r="V33" i="6"/>
  <c r="M33" i="6"/>
  <c r="L33" i="6"/>
  <c r="I33" i="6"/>
  <c r="H33" i="6"/>
  <c r="W32" i="6"/>
  <c r="Y32" i="6" s="1"/>
  <c r="V32" i="6"/>
  <c r="M32" i="6"/>
  <c r="L32" i="6"/>
  <c r="I32" i="6"/>
  <c r="H32" i="6"/>
  <c r="W31" i="6"/>
  <c r="Y31" i="6" s="1"/>
  <c r="V31" i="6"/>
  <c r="U31" i="6"/>
  <c r="T31" i="6"/>
  <c r="T38" i="6" s="1"/>
  <c r="I31" i="6"/>
  <c r="H31" i="6"/>
  <c r="W30" i="6"/>
  <c r="Y30" i="6" s="1"/>
  <c r="V30" i="6"/>
  <c r="I30" i="6"/>
  <c r="H30" i="6"/>
  <c r="X29" i="6"/>
  <c r="W29" i="6"/>
  <c r="V29" i="6"/>
  <c r="Y29" i="6" s="1"/>
  <c r="M29" i="6"/>
  <c r="L29" i="6"/>
  <c r="I29" i="6"/>
  <c r="H29" i="6"/>
  <c r="X28" i="6"/>
  <c r="W28" i="6"/>
  <c r="V28" i="6"/>
  <c r="Y28" i="6" s="1"/>
  <c r="M28" i="6"/>
  <c r="L28" i="6"/>
  <c r="W27" i="6"/>
  <c r="V27" i="6"/>
  <c r="I27" i="6"/>
  <c r="H27" i="6"/>
  <c r="W26" i="6"/>
  <c r="V26" i="6"/>
  <c r="Y26" i="6" s="1"/>
  <c r="Q26" i="6"/>
  <c r="P26" i="6"/>
  <c r="I26" i="6"/>
  <c r="H26" i="6"/>
  <c r="W25" i="6"/>
  <c r="V25" i="6"/>
  <c r="Y25" i="6" s="1"/>
  <c r="I25" i="6"/>
  <c r="H25" i="6"/>
  <c r="W24" i="6"/>
  <c r="Y24" i="6" s="1"/>
  <c r="V24" i="6"/>
  <c r="Q24" i="6"/>
  <c r="P24" i="6"/>
  <c r="I24" i="6"/>
  <c r="H24" i="6"/>
  <c r="W23" i="6"/>
  <c r="Y23" i="6" s="1"/>
  <c r="V23" i="6"/>
  <c r="Q23" i="6"/>
  <c r="P23" i="6"/>
  <c r="I23" i="6"/>
  <c r="H23" i="6"/>
  <c r="W22" i="6"/>
  <c r="Y22" i="6" s="1"/>
  <c r="V22" i="6"/>
  <c r="I22" i="6"/>
  <c r="H22" i="6"/>
  <c r="X21" i="6"/>
  <c r="W21" i="6"/>
  <c r="V21" i="6"/>
  <c r="Y21" i="6" s="1"/>
  <c r="I21" i="6"/>
  <c r="H21" i="6"/>
  <c r="W20" i="6"/>
  <c r="Y20" i="6" s="1"/>
  <c r="V20" i="6"/>
  <c r="X20" i="6" s="1"/>
  <c r="I20" i="6"/>
  <c r="H20" i="6"/>
  <c r="W19" i="6"/>
  <c r="V19" i="6"/>
  <c r="Y19" i="6" s="1"/>
  <c r="Q19" i="6"/>
  <c r="P19" i="6"/>
  <c r="W18" i="6"/>
  <c r="Y18" i="6" s="1"/>
  <c r="V18" i="6"/>
  <c r="Q18" i="6"/>
  <c r="P18" i="6"/>
  <c r="I18" i="6"/>
  <c r="H18" i="6"/>
  <c r="W17" i="6"/>
  <c r="Y17" i="6" s="1"/>
  <c r="V17" i="6"/>
  <c r="I17" i="6"/>
  <c r="H17" i="6"/>
  <c r="X16" i="6"/>
  <c r="W16" i="6"/>
  <c r="V16" i="6"/>
  <c r="Y16" i="6" s="1"/>
  <c r="I16" i="6"/>
  <c r="H16" i="6"/>
  <c r="W15" i="6"/>
  <c r="Y15" i="6" s="1"/>
  <c r="V15" i="6"/>
  <c r="X15" i="6" s="1"/>
  <c r="I15" i="6"/>
  <c r="H15" i="6"/>
  <c r="W14" i="6"/>
  <c r="V14" i="6"/>
  <c r="Y14" i="6" s="1"/>
  <c r="M14" i="6"/>
  <c r="L14" i="6"/>
  <c r="I14" i="6"/>
  <c r="H14" i="6"/>
  <c r="W13" i="6"/>
  <c r="V13" i="6"/>
  <c r="Y13" i="6" s="1"/>
  <c r="Q13" i="6"/>
  <c r="P13" i="6"/>
  <c r="I13" i="6"/>
  <c r="H13" i="6"/>
  <c r="W12" i="6"/>
  <c r="V12" i="6"/>
  <c r="Y12" i="6" s="1"/>
  <c r="I12" i="6"/>
  <c r="H12" i="6"/>
  <c r="W11" i="6"/>
  <c r="Y11" i="6" s="1"/>
  <c r="V11" i="6"/>
  <c r="Q11" i="6"/>
  <c r="P11" i="6"/>
  <c r="X10" i="6"/>
  <c r="W10" i="6"/>
  <c r="V10" i="6"/>
  <c r="Y10" i="6" s="1"/>
  <c r="M10" i="6"/>
  <c r="L10" i="6"/>
  <c r="I10" i="6"/>
  <c r="H10" i="6"/>
  <c r="X9" i="6"/>
  <c r="W9" i="6"/>
  <c r="V9" i="6"/>
  <c r="Y9" i="6" s="1"/>
  <c r="Q9" i="6"/>
  <c r="P9" i="6"/>
  <c r="M9" i="6"/>
  <c r="L9" i="6"/>
  <c r="I9" i="6"/>
  <c r="H9" i="6"/>
  <c r="W8" i="6"/>
  <c r="W38" i="6" s="1"/>
  <c r="Y38" i="6" s="1"/>
  <c r="Y96" i="6" s="1"/>
  <c r="V8" i="6"/>
  <c r="V38" i="6" s="1"/>
  <c r="I8" i="6"/>
  <c r="H8" i="6"/>
  <c r="T146" i="5"/>
  <c r="S146" i="5"/>
  <c r="R146" i="5"/>
  <c r="U146" i="5" s="1"/>
  <c r="L146" i="5"/>
  <c r="K146" i="5"/>
  <c r="J146" i="5"/>
  <c r="M146" i="5" s="1"/>
  <c r="T145" i="5"/>
  <c r="S145" i="5"/>
  <c r="R145" i="5"/>
  <c r="U145" i="5" s="1"/>
  <c r="L145" i="5"/>
  <c r="K145" i="5"/>
  <c r="J145" i="5"/>
  <c r="M145" i="5" s="1"/>
  <c r="T144" i="5"/>
  <c r="S144" i="5"/>
  <c r="R144" i="5"/>
  <c r="U144" i="5" s="1"/>
  <c r="L144" i="5"/>
  <c r="K144" i="5"/>
  <c r="J144" i="5"/>
  <c r="M144" i="5" s="1"/>
  <c r="T143" i="5"/>
  <c r="S143" i="5"/>
  <c r="R143" i="5"/>
  <c r="U143" i="5" s="1"/>
  <c r="L143" i="5"/>
  <c r="K143" i="5"/>
  <c r="J143" i="5"/>
  <c r="M143" i="5" s="1"/>
  <c r="K125" i="5"/>
  <c r="S147" i="5" s="1"/>
  <c r="J125" i="5"/>
  <c r="M125" i="5" s="1"/>
  <c r="G125" i="5"/>
  <c r="K147" i="5" s="1"/>
  <c r="F125" i="5"/>
  <c r="I125" i="5" s="1"/>
  <c r="M124" i="5"/>
  <c r="L124" i="5"/>
  <c r="I124" i="5"/>
  <c r="H124" i="5"/>
  <c r="M123" i="5"/>
  <c r="L123" i="5"/>
  <c r="I123" i="5"/>
  <c r="H123" i="5"/>
  <c r="M122" i="5"/>
  <c r="L122" i="5"/>
  <c r="L125" i="5" s="1"/>
  <c r="I122" i="5"/>
  <c r="H122" i="5"/>
  <c r="M121" i="5"/>
  <c r="L121" i="5"/>
  <c r="I121" i="5"/>
  <c r="H121" i="5"/>
  <c r="H125" i="5" s="1"/>
  <c r="O99" i="5"/>
  <c r="O146" i="5" s="1"/>
  <c r="Q146" i="5" s="1"/>
  <c r="N99" i="5"/>
  <c r="N146" i="5" s="1"/>
  <c r="G99" i="5"/>
  <c r="F99" i="5"/>
  <c r="O98" i="5"/>
  <c r="O145" i="5" s="1"/>
  <c r="N98" i="5"/>
  <c r="N145" i="5" s="1"/>
  <c r="P145" i="5" s="1"/>
  <c r="G98" i="5"/>
  <c r="G145" i="5" s="1"/>
  <c r="F98" i="5"/>
  <c r="R97" i="5"/>
  <c r="P97" i="5"/>
  <c r="J97" i="5"/>
  <c r="T96" i="5"/>
  <c r="N96" i="5"/>
  <c r="N143" i="5" s="1"/>
  <c r="L96" i="5"/>
  <c r="F96" i="5"/>
  <c r="R86" i="5"/>
  <c r="R100" i="5" s="1"/>
  <c r="O85" i="5"/>
  <c r="N85" i="5"/>
  <c r="Q85" i="5" s="1"/>
  <c r="Q99" i="5" s="1"/>
  <c r="K85" i="5"/>
  <c r="K99" i="5" s="1"/>
  <c r="J85" i="5"/>
  <c r="M85" i="5" s="1"/>
  <c r="M99" i="5" s="1"/>
  <c r="G85" i="5"/>
  <c r="F85" i="5"/>
  <c r="I85" i="5" s="1"/>
  <c r="I99" i="5" s="1"/>
  <c r="W84" i="5"/>
  <c r="V84" i="5"/>
  <c r="Y84" i="5" s="1"/>
  <c r="Q84" i="5"/>
  <c r="P84" i="5"/>
  <c r="I84" i="5"/>
  <c r="H84" i="5"/>
  <c r="W83" i="5"/>
  <c r="V83" i="5"/>
  <c r="Y83" i="5" s="1"/>
  <c r="Q83" i="5"/>
  <c r="P83" i="5"/>
  <c r="I83" i="5"/>
  <c r="H83" i="5"/>
  <c r="W82" i="5"/>
  <c r="V82" i="5"/>
  <c r="Y82" i="5" s="1"/>
  <c r="I82" i="5"/>
  <c r="H82" i="5"/>
  <c r="H85" i="5" s="1"/>
  <c r="H99" i="5" s="1"/>
  <c r="X81" i="5"/>
  <c r="W81" i="5"/>
  <c r="Y81" i="5" s="1"/>
  <c r="V81" i="5"/>
  <c r="I81" i="5"/>
  <c r="H81" i="5"/>
  <c r="X80" i="5"/>
  <c r="W80" i="5"/>
  <c r="V80" i="5"/>
  <c r="Y80" i="5" s="1"/>
  <c r="I80" i="5"/>
  <c r="H80" i="5"/>
  <c r="W79" i="5"/>
  <c r="V79" i="5"/>
  <c r="I79" i="5"/>
  <c r="H79" i="5"/>
  <c r="W78" i="5"/>
  <c r="V78" i="5"/>
  <c r="Y78" i="5" s="1"/>
  <c r="Q78" i="5"/>
  <c r="P78" i="5"/>
  <c r="M78" i="5"/>
  <c r="L78" i="5"/>
  <c r="I78" i="5"/>
  <c r="H78" i="5"/>
  <c r="W77" i="5"/>
  <c r="V77" i="5"/>
  <c r="Q77" i="5"/>
  <c r="P77" i="5"/>
  <c r="I77" i="5"/>
  <c r="H77" i="5"/>
  <c r="W76" i="5"/>
  <c r="V76" i="5"/>
  <c r="Q76" i="5"/>
  <c r="P76" i="5"/>
  <c r="I76" i="5"/>
  <c r="H76" i="5"/>
  <c r="W75" i="5"/>
  <c r="V75" i="5"/>
  <c r="Q75" i="5"/>
  <c r="P75" i="5"/>
  <c r="M75" i="5"/>
  <c r="L75" i="5"/>
  <c r="I75" i="5"/>
  <c r="H75" i="5"/>
  <c r="X74" i="5"/>
  <c r="W74" i="5"/>
  <c r="V74" i="5"/>
  <c r="Y74" i="5" s="1"/>
  <c r="I74" i="5"/>
  <c r="H74" i="5"/>
  <c r="W73" i="5"/>
  <c r="V73" i="5"/>
  <c r="M73" i="5"/>
  <c r="L73" i="5"/>
  <c r="I73" i="5"/>
  <c r="H73" i="5"/>
  <c r="W72" i="5"/>
  <c r="V72" i="5"/>
  <c r="I72" i="5"/>
  <c r="H72" i="5"/>
  <c r="W71" i="5"/>
  <c r="W85" i="5" s="1"/>
  <c r="V71" i="5"/>
  <c r="Y71" i="5" s="1"/>
  <c r="Q71" i="5"/>
  <c r="P71" i="5"/>
  <c r="P85" i="5" s="1"/>
  <c r="P99" i="5" s="1"/>
  <c r="I71" i="5"/>
  <c r="H71" i="5"/>
  <c r="O70" i="5"/>
  <c r="N70" i="5"/>
  <c r="Q70" i="5" s="1"/>
  <c r="Q98" i="5" s="1"/>
  <c r="K70" i="5"/>
  <c r="K98" i="5" s="1"/>
  <c r="J70" i="5"/>
  <c r="M70" i="5" s="1"/>
  <c r="M98" i="5" s="1"/>
  <c r="H70" i="5"/>
  <c r="H98" i="5" s="1"/>
  <c r="G70" i="5"/>
  <c r="F70" i="5"/>
  <c r="I70" i="5" s="1"/>
  <c r="I98" i="5" s="1"/>
  <c r="W69" i="5"/>
  <c r="V69" i="5"/>
  <c r="Y69" i="5" s="1"/>
  <c r="Q69" i="5"/>
  <c r="P69" i="5"/>
  <c r="I69" i="5"/>
  <c r="H69" i="5"/>
  <c r="W68" i="5"/>
  <c r="V68" i="5"/>
  <c r="Y68" i="5" s="1"/>
  <c r="Q68" i="5"/>
  <c r="P68" i="5"/>
  <c r="I68" i="5"/>
  <c r="H68" i="5"/>
  <c r="W67" i="5"/>
  <c r="V67" i="5"/>
  <c r="Y67" i="5" s="1"/>
  <c r="Q67" i="5"/>
  <c r="P67" i="5"/>
  <c r="I67" i="5"/>
  <c r="H67" i="5"/>
  <c r="W66" i="5"/>
  <c r="V66" i="5"/>
  <c r="Y66" i="5" s="1"/>
  <c r="Q66" i="5"/>
  <c r="P66" i="5"/>
  <c r="P70" i="5" s="1"/>
  <c r="P98" i="5" s="1"/>
  <c r="I66" i="5"/>
  <c r="H66" i="5"/>
  <c r="W65" i="5"/>
  <c r="V65" i="5"/>
  <c r="Y65" i="5" s="1"/>
  <c r="I65" i="5"/>
  <c r="H65" i="5"/>
  <c r="X64" i="5"/>
  <c r="W64" i="5"/>
  <c r="Y64" i="5" s="1"/>
  <c r="V64" i="5"/>
  <c r="I64" i="5"/>
  <c r="H64" i="5"/>
  <c r="X63" i="5"/>
  <c r="W63" i="5"/>
  <c r="V63" i="5"/>
  <c r="Y63" i="5" s="1"/>
  <c r="Q63" i="5"/>
  <c r="P63" i="5"/>
  <c r="I63" i="5"/>
  <c r="H63" i="5"/>
  <c r="X62" i="5"/>
  <c r="W62" i="5"/>
  <c r="V62" i="5"/>
  <c r="Y62" i="5" s="1"/>
  <c r="M62" i="5"/>
  <c r="L62" i="5"/>
  <c r="I62" i="5"/>
  <c r="H62" i="5"/>
  <c r="X61" i="5"/>
  <c r="W61" i="5"/>
  <c r="V61" i="5"/>
  <c r="Y61" i="5" s="1"/>
  <c r="I61" i="5"/>
  <c r="H61" i="5"/>
  <c r="W60" i="5"/>
  <c r="V60" i="5"/>
  <c r="I60" i="5"/>
  <c r="H60" i="5"/>
  <c r="W59" i="5"/>
  <c r="V59" i="5"/>
  <c r="Y59" i="5" s="1"/>
  <c r="Q59" i="5"/>
  <c r="P59" i="5"/>
  <c r="I59" i="5"/>
  <c r="H59" i="5"/>
  <c r="W58" i="5"/>
  <c r="Y57" i="5" s="1"/>
  <c r="V58" i="5"/>
  <c r="Y58" i="5" s="1"/>
  <c r="I58" i="5"/>
  <c r="H58" i="5"/>
  <c r="X57" i="5"/>
  <c r="W57" i="5"/>
  <c r="V57" i="5"/>
  <c r="Q57" i="5"/>
  <c r="P57" i="5"/>
  <c r="I57" i="5"/>
  <c r="H57" i="5"/>
  <c r="X56" i="5"/>
  <c r="W56" i="5"/>
  <c r="Y56" i="5" s="1"/>
  <c r="V56" i="5"/>
  <c r="M56" i="5"/>
  <c r="L56" i="5"/>
  <c r="I56" i="5"/>
  <c r="H56" i="5"/>
  <c r="X55" i="5"/>
  <c r="W55" i="5"/>
  <c r="W70" i="5" s="1"/>
  <c r="V55" i="5"/>
  <c r="Q55" i="5"/>
  <c r="M55" i="5"/>
  <c r="L55" i="5"/>
  <c r="I55" i="5"/>
  <c r="H55" i="5"/>
  <c r="S54" i="5"/>
  <c r="R54" i="5"/>
  <c r="Q54" i="5"/>
  <c r="Q97" i="5" s="1"/>
  <c r="P54" i="5"/>
  <c r="O54" i="5"/>
  <c r="O97" i="5" s="1"/>
  <c r="N54" i="5"/>
  <c r="N97" i="5" s="1"/>
  <c r="N144" i="5" s="1"/>
  <c r="K54" i="5"/>
  <c r="J54" i="5"/>
  <c r="I54" i="5"/>
  <c r="I97" i="5" s="1"/>
  <c r="G54" i="5"/>
  <c r="G97" i="5" s="1"/>
  <c r="F54" i="5"/>
  <c r="F97" i="5" s="1"/>
  <c r="F144" i="5" s="1"/>
  <c r="W53" i="5"/>
  <c r="V53" i="5"/>
  <c r="I53" i="5"/>
  <c r="H53" i="5"/>
  <c r="W52" i="5"/>
  <c r="Y52" i="5" s="1"/>
  <c r="V52" i="5"/>
  <c r="Q52" i="5"/>
  <c r="P52" i="5"/>
  <c r="M52" i="5"/>
  <c r="L52" i="5"/>
  <c r="I52" i="5"/>
  <c r="H52" i="5"/>
  <c r="W51" i="5"/>
  <c r="V51" i="5"/>
  <c r="Q51" i="5"/>
  <c r="P51" i="5"/>
  <c r="M51" i="5"/>
  <c r="L51" i="5"/>
  <c r="I51" i="5"/>
  <c r="H51" i="5"/>
  <c r="Y50" i="5"/>
  <c r="W50" i="5"/>
  <c r="V50" i="5"/>
  <c r="X50" i="5" s="1"/>
  <c r="Q50" i="5"/>
  <c r="P50" i="5"/>
  <c r="I50" i="5"/>
  <c r="H50" i="5"/>
  <c r="Y49" i="5"/>
  <c r="W49" i="5"/>
  <c r="V49" i="5"/>
  <c r="X49" i="5" s="1"/>
  <c r="M49" i="5"/>
  <c r="L49" i="5"/>
  <c r="I49" i="5"/>
  <c r="H49" i="5"/>
  <c r="Y48" i="5"/>
  <c r="W48" i="5"/>
  <c r="V48" i="5"/>
  <c r="X48" i="5" s="1"/>
  <c r="I48" i="5"/>
  <c r="H48" i="5"/>
  <c r="W47" i="5"/>
  <c r="V47" i="5"/>
  <c r="I47" i="5"/>
  <c r="H47" i="5"/>
  <c r="W46" i="5"/>
  <c r="Y46" i="5" s="1"/>
  <c r="V46" i="5"/>
  <c r="U46" i="5"/>
  <c r="T46" i="5"/>
  <c r="Q46" i="5"/>
  <c r="P46" i="5"/>
  <c r="I46" i="5"/>
  <c r="H46" i="5"/>
  <c r="W45" i="5"/>
  <c r="V45" i="5"/>
  <c r="M45" i="5"/>
  <c r="L45" i="5"/>
  <c r="L54" i="5" s="1"/>
  <c r="L97" i="5" s="1"/>
  <c r="I45" i="5"/>
  <c r="H45" i="5"/>
  <c r="W44" i="5"/>
  <c r="V44" i="5"/>
  <c r="I44" i="5"/>
  <c r="H44" i="5"/>
  <c r="W43" i="5"/>
  <c r="Y43" i="5" s="1"/>
  <c r="V43" i="5"/>
  <c r="I43" i="5"/>
  <c r="H43" i="5"/>
  <c r="Y42" i="5"/>
  <c r="X42" i="5"/>
  <c r="W42" i="5"/>
  <c r="V42" i="5"/>
  <c r="I42" i="5"/>
  <c r="H42" i="5"/>
  <c r="Y41" i="5"/>
  <c r="W41" i="5"/>
  <c r="V41" i="5"/>
  <c r="V54" i="5" s="1"/>
  <c r="V97" i="5" s="1"/>
  <c r="I41" i="5"/>
  <c r="H41" i="5"/>
  <c r="W40" i="5"/>
  <c r="V40" i="5"/>
  <c r="Q40" i="5"/>
  <c r="P40" i="5"/>
  <c r="I40" i="5"/>
  <c r="H40" i="5"/>
  <c r="W39" i="5"/>
  <c r="V39" i="5"/>
  <c r="Q39" i="5"/>
  <c r="P39" i="5"/>
  <c r="I39" i="5"/>
  <c r="H39" i="5"/>
  <c r="H54" i="5" s="1"/>
  <c r="H97" i="5" s="1"/>
  <c r="U38" i="5"/>
  <c r="U96" i="5" s="1"/>
  <c r="S38" i="5"/>
  <c r="S86" i="5" s="1"/>
  <c r="R38" i="5"/>
  <c r="R96" i="5" s="1"/>
  <c r="O38" i="5"/>
  <c r="N38" i="5"/>
  <c r="N86" i="5" s="1"/>
  <c r="M38" i="5"/>
  <c r="M96" i="5" s="1"/>
  <c r="L38" i="5"/>
  <c r="K38" i="5"/>
  <c r="K86" i="5" s="1"/>
  <c r="J38" i="5"/>
  <c r="J96" i="5" s="1"/>
  <c r="G38" i="5"/>
  <c r="F38" i="5"/>
  <c r="F86" i="5" s="1"/>
  <c r="Y37" i="5"/>
  <c r="X37" i="5"/>
  <c r="W37" i="5"/>
  <c r="V37" i="5"/>
  <c r="I37" i="5"/>
  <c r="H37" i="5"/>
  <c r="Y36" i="5"/>
  <c r="W36" i="5"/>
  <c r="V36" i="5"/>
  <c r="X36" i="5" s="1"/>
  <c r="Q36" i="5"/>
  <c r="P36" i="5"/>
  <c r="I36" i="5"/>
  <c r="H36" i="5"/>
  <c r="Y35" i="5"/>
  <c r="W35" i="5"/>
  <c r="V35" i="5"/>
  <c r="X35" i="5" s="1"/>
  <c r="I35" i="5"/>
  <c r="H35" i="5"/>
  <c r="W34" i="5"/>
  <c r="V34" i="5"/>
  <c r="Q34" i="5"/>
  <c r="P34" i="5"/>
  <c r="I34" i="5"/>
  <c r="H34" i="5"/>
  <c r="W33" i="5"/>
  <c r="V33" i="5"/>
  <c r="M33" i="5"/>
  <c r="L33" i="5"/>
  <c r="I33" i="5"/>
  <c r="H33" i="5"/>
  <c r="W32" i="5"/>
  <c r="V32" i="5"/>
  <c r="M32" i="5"/>
  <c r="L32" i="5"/>
  <c r="I32" i="5"/>
  <c r="H32" i="5"/>
  <c r="W31" i="5"/>
  <c r="V31" i="5"/>
  <c r="U31" i="5"/>
  <c r="T31" i="5"/>
  <c r="T38" i="5" s="1"/>
  <c r="I31" i="5"/>
  <c r="H31" i="5"/>
  <c r="W30" i="5"/>
  <c r="V30" i="5"/>
  <c r="I30" i="5"/>
  <c r="H30" i="5"/>
  <c r="W29" i="5"/>
  <c r="Y29" i="5" s="1"/>
  <c r="V29" i="5"/>
  <c r="M29" i="5"/>
  <c r="L29" i="5"/>
  <c r="I29" i="5"/>
  <c r="H29" i="5"/>
  <c r="W28" i="5"/>
  <c r="Y28" i="5" s="1"/>
  <c r="V28" i="5"/>
  <c r="M28" i="5"/>
  <c r="L28" i="5"/>
  <c r="Y27" i="5"/>
  <c r="X27" i="5"/>
  <c r="W27" i="5"/>
  <c r="V27" i="5"/>
  <c r="I27" i="5"/>
  <c r="H27" i="5"/>
  <c r="Y26" i="5"/>
  <c r="W26" i="5"/>
  <c r="V26" i="5"/>
  <c r="X26" i="5" s="1"/>
  <c r="Q26" i="5"/>
  <c r="P26" i="5"/>
  <c r="I26" i="5"/>
  <c r="H26" i="5"/>
  <c r="Y25" i="5"/>
  <c r="W25" i="5"/>
  <c r="V25" i="5"/>
  <c r="X25" i="5" s="1"/>
  <c r="I25" i="5"/>
  <c r="H25" i="5"/>
  <c r="W24" i="5"/>
  <c r="V24" i="5"/>
  <c r="Q24" i="5"/>
  <c r="P24" i="5"/>
  <c r="I24" i="5"/>
  <c r="H24" i="5"/>
  <c r="W23" i="5"/>
  <c r="V23" i="5"/>
  <c r="Q23" i="5"/>
  <c r="P23" i="5"/>
  <c r="I23" i="5"/>
  <c r="H23" i="5"/>
  <c r="W22" i="5"/>
  <c r="V22" i="5"/>
  <c r="I22" i="5"/>
  <c r="H22" i="5"/>
  <c r="W21" i="5"/>
  <c r="Y21" i="5" s="1"/>
  <c r="V21" i="5"/>
  <c r="I21" i="5"/>
  <c r="H21" i="5"/>
  <c r="Y20" i="5"/>
  <c r="X20" i="5"/>
  <c r="W20" i="5"/>
  <c r="V20" i="5"/>
  <c r="I20" i="5"/>
  <c r="H20" i="5"/>
  <c r="Y19" i="5"/>
  <c r="W19" i="5"/>
  <c r="V19" i="5"/>
  <c r="X19" i="5" s="1"/>
  <c r="Q19" i="5"/>
  <c r="P19" i="5"/>
  <c r="W18" i="5"/>
  <c r="V18" i="5"/>
  <c r="Q18" i="5"/>
  <c r="P18" i="5"/>
  <c r="I18" i="5"/>
  <c r="H18" i="5"/>
  <c r="W17" i="5"/>
  <c r="V17" i="5"/>
  <c r="I17" i="5"/>
  <c r="H17" i="5"/>
  <c r="W16" i="5"/>
  <c r="Y16" i="5" s="1"/>
  <c r="V16" i="5"/>
  <c r="I16" i="5"/>
  <c r="H16" i="5"/>
  <c r="Y15" i="5"/>
  <c r="X15" i="5"/>
  <c r="W15" i="5"/>
  <c r="V15" i="5"/>
  <c r="I15" i="5"/>
  <c r="H15" i="5"/>
  <c r="Y14" i="5"/>
  <c r="W14" i="5"/>
  <c r="V14" i="5"/>
  <c r="X14" i="5" s="1"/>
  <c r="M14" i="5"/>
  <c r="L14" i="5"/>
  <c r="I14" i="5"/>
  <c r="H14" i="5"/>
  <c r="Y13" i="5"/>
  <c r="W13" i="5"/>
  <c r="V13" i="5"/>
  <c r="X13" i="5" s="1"/>
  <c r="Q13" i="5"/>
  <c r="P13" i="5"/>
  <c r="I13" i="5"/>
  <c r="H13" i="5"/>
  <c r="Y12" i="5"/>
  <c r="W12" i="5"/>
  <c r="V12" i="5"/>
  <c r="X12" i="5" s="1"/>
  <c r="I12" i="5"/>
  <c r="H12" i="5"/>
  <c r="W11" i="5"/>
  <c r="V11" i="5"/>
  <c r="Q11" i="5"/>
  <c r="P11" i="5"/>
  <c r="W10" i="5"/>
  <c r="Y10" i="5" s="1"/>
  <c r="V10" i="5"/>
  <c r="M10" i="5"/>
  <c r="L10" i="5"/>
  <c r="I10" i="5"/>
  <c r="H10" i="5"/>
  <c r="W9" i="5"/>
  <c r="Y9" i="5" s="1"/>
  <c r="V9" i="5"/>
  <c r="Q9" i="5"/>
  <c r="P9" i="5"/>
  <c r="P38" i="5" s="1"/>
  <c r="P96" i="5" s="1"/>
  <c r="M9" i="5"/>
  <c r="L9" i="5"/>
  <c r="I9" i="5"/>
  <c r="H9" i="5"/>
  <c r="W8" i="5"/>
  <c r="W38" i="5" s="1"/>
  <c r="V8" i="5"/>
  <c r="V38" i="5" s="1"/>
  <c r="I8" i="5"/>
  <c r="H8" i="5"/>
  <c r="K147" i="4"/>
  <c r="S146" i="4"/>
  <c r="U146" i="4" s="1"/>
  <c r="R146" i="4"/>
  <c r="K146" i="4"/>
  <c r="M146" i="4" s="1"/>
  <c r="J146" i="4"/>
  <c r="S145" i="4"/>
  <c r="U145" i="4" s="1"/>
  <c r="R145" i="4"/>
  <c r="K145" i="4"/>
  <c r="M145" i="4" s="1"/>
  <c r="J145" i="4"/>
  <c r="S144" i="4"/>
  <c r="U144" i="4" s="1"/>
  <c r="R144" i="4"/>
  <c r="K144" i="4"/>
  <c r="M144" i="4" s="1"/>
  <c r="J144" i="4"/>
  <c r="S143" i="4"/>
  <c r="U143" i="4" s="1"/>
  <c r="R143" i="4"/>
  <c r="K143" i="4"/>
  <c r="M143" i="4" s="1"/>
  <c r="J143" i="4"/>
  <c r="K125" i="4"/>
  <c r="M125" i="4" s="1"/>
  <c r="J125" i="4"/>
  <c r="R147" i="4" s="1"/>
  <c r="I125" i="4"/>
  <c r="G125" i="4"/>
  <c r="F125" i="4"/>
  <c r="J147" i="4" s="1"/>
  <c r="L147" i="4" s="1"/>
  <c r="M124" i="4"/>
  <c r="L124" i="4"/>
  <c r="I124" i="4"/>
  <c r="H124" i="4"/>
  <c r="M123" i="4"/>
  <c r="L123" i="4"/>
  <c r="I123" i="4"/>
  <c r="H123" i="4"/>
  <c r="M122" i="4"/>
  <c r="L122" i="4"/>
  <c r="L125" i="4" s="1"/>
  <c r="I122" i="4"/>
  <c r="H122" i="4"/>
  <c r="M121" i="4"/>
  <c r="L121" i="4"/>
  <c r="I121" i="4"/>
  <c r="H121" i="4"/>
  <c r="H125" i="4" s="1"/>
  <c r="N99" i="4"/>
  <c r="N146" i="4" s="1"/>
  <c r="K99" i="4"/>
  <c r="F99" i="4"/>
  <c r="F146" i="4" s="1"/>
  <c r="K98" i="4"/>
  <c r="O97" i="4"/>
  <c r="G97" i="4"/>
  <c r="S96" i="4"/>
  <c r="K96" i="4"/>
  <c r="O85" i="4"/>
  <c r="Q85" i="4" s="1"/>
  <c r="Q99" i="4" s="1"/>
  <c r="N85" i="4"/>
  <c r="M85" i="4"/>
  <c r="M99" i="4" s="1"/>
  <c r="K85" i="4"/>
  <c r="J85" i="4"/>
  <c r="J99" i="4" s="1"/>
  <c r="G85" i="4"/>
  <c r="I85" i="4" s="1"/>
  <c r="I99" i="4" s="1"/>
  <c r="F85" i="4"/>
  <c r="Y84" i="4"/>
  <c r="W84" i="4"/>
  <c r="V84" i="4"/>
  <c r="X84" i="4" s="1"/>
  <c r="Q84" i="4"/>
  <c r="P84" i="4"/>
  <c r="I84" i="4"/>
  <c r="H84" i="4"/>
  <c r="Y83" i="4"/>
  <c r="W83" i="4"/>
  <c r="V83" i="4"/>
  <c r="X83" i="4" s="1"/>
  <c r="Q83" i="4"/>
  <c r="P83" i="4"/>
  <c r="I83" i="4"/>
  <c r="H83" i="4"/>
  <c r="Y82" i="4"/>
  <c r="W82" i="4"/>
  <c r="V82" i="4"/>
  <c r="X82" i="4" s="1"/>
  <c r="I82" i="4"/>
  <c r="H82" i="4"/>
  <c r="W81" i="4"/>
  <c r="V81" i="4"/>
  <c r="I81" i="4"/>
  <c r="H81" i="4"/>
  <c r="W80" i="4"/>
  <c r="Y80" i="4" s="1"/>
  <c r="V80" i="4"/>
  <c r="X80" i="4" s="1"/>
  <c r="I80" i="4"/>
  <c r="H80" i="4"/>
  <c r="Y79" i="4"/>
  <c r="X79" i="4"/>
  <c r="W79" i="4"/>
  <c r="V79" i="4"/>
  <c r="I79" i="4"/>
  <c r="H79" i="4"/>
  <c r="Y78" i="4"/>
  <c r="W78" i="4"/>
  <c r="V78" i="4"/>
  <c r="X78" i="4" s="1"/>
  <c r="Q78" i="4"/>
  <c r="P78" i="4"/>
  <c r="M78" i="4"/>
  <c r="L78" i="4"/>
  <c r="I78" i="4"/>
  <c r="H78" i="4"/>
  <c r="Y77" i="4"/>
  <c r="X77" i="4"/>
  <c r="W77" i="4"/>
  <c r="V77" i="4"/>
  <c r="Q77" i="4"/>
  <c r="P77" i="4"/>
  <c r="I77" i="4"/>
  <c r="H77" i="4"/>
  <c r="Y76" i="4"/>
  <c r="X76" i="4"/>
  <c r="W76" i="4"/>
  <c r="V76" i="4"/>
  <c r="Q76" i="4"/>
  <c r="P76" i="4"/>
  <c r="I76" i="4"/>
  <c r="H76" i="4"/>
  <c r="Y75" i="4"/>
  <c r="X75" i="4"/>
  <c r="W75" i="4"/>
  <c r="V75" i="4"/>
  <c r="Q75" i="4"/>
  <c r="P75" i="4"/>
  <c r="M75" i="4"/>
  <c r="L75" i="4"/>
  <c r="I75" i="4"/>
  <c r="H75" i="4"/>
  <c r="W74" i="4"/>
  <c r="Y74" i="4" s="1"/>
  <c r="V74" i="4"/>
  <c r="X74" i="4" s="1"/>
  <c r="I74" i="4"/>
  <c r="H74" i="4"/>
  <c r="Y73" i="4"/>
  <c r="X73" i="4"/>
  <c r="W73" i="4"/>
  <c r="V73" i="4"/>
  <c r="M73" i="4"/>
  <c r="L73" i="4"/>
  <c r="I73" i="4"/>
  <c r="H73" i="4"/>
  <c r="Y72" i="4"/>
  <c r="X72" i="4"/>
  <c r="W72" i="4"/>
  <c r="V72" i="4"/>
  <c r="I72" i="4"/>
  <c r="H72" i="4"/>
  <c r="Y71" i="4"/>
  <c r="W71" i="4"/>
  <c r="V71" i="4"/>
  <c r="V85" i="4" s="1"/>
  <c r="V99" i="4" s="1"/>
  <c r="Q71" i="4"/>
  <c r="P71" i="4"/>
  <c r="P85" i="4" s="1"/>
  <c r="P99" i="4" s="1"/>
  <c r="I71" i="4"/>
  <c r="H71" i="4"/>
  <c r="H85" i="4" s="1"/>
  <c r="H99" i="4" s="1"/>
  <c r="O70" i="4"/>
  <c r="N70" i="4"/>
  <c r="N98" i="4" s="1"/>
  <c r="N145" i="4" s="1"/>
  <c r="M70" i="4"/>
  <c r="M98" i="4" s="1"/>
  <c r="K70" i="4"/>
  <c r="J70" i="4"/>
  <c r="J98" i="4" s="1"/>
  <c r="G70" i="4"/>
  <c r="F70" i="4"/>
  <c r="F98" i="4" s="1"/>
  <c r="F145" i="4" s="1"/>
  <c r="Y69" i="4"/>
  <c r="W69" i="4"/>
  <c r="V69" i="4"/>
  <c r="X69" i="4" s="1"/>
  <c r="Q69" i="4"/>
  <c r="P69" i="4"/>
  <c r="I69" i="4"/>
  <c r="H69" i="4"/>
  <c r="Y68" i="4"/>
  <c r="W68" i="4"/>
  <c r="V68" i="4"/>
  <c r="X68" i="4" s="1"/>
  <c r="Q68" i="4"/>
  <c r="P68" i="4"/>
  <c r="I68" i="4"/>
  <c r="H68" i="4"/>
  <c r="Y67" i="4"/>
  <c r="W67" i="4"/>
  <c r="V67" i="4"/>
  <c r="X67" i="4" s="1"/>
  <c r="Q67" i="4"/>
  <c r="P67" i="4"/>
  <c r="I67" i="4"/>
  <c r="H67" i="4"/>
  <c r="Y66" i="4"/>
  <c r="W66" i="4"/>
  <c r="V66" i="4"/>
  <c r="X66" i="4" s="1"/>
  <c r="Q66" i="4"/>
  <c r="P66" i="4"/>
  <c r="I66" i="4"/>
  <c r="H66" i="4"/>
  <c r="Y65" i="4"/>
  <c r="W65" i="4"/>
  <c r="V65" i="4"/>
  <c r="X65" i="4" s="1"/>
  <c r="I65" i="4"/>
  <c r="H65" i="4"/>
  <c r="Y64" i="4"/>
  <c r="W64" i="4"/>
  <c r="X64" i="4" s="1"/>
  <c r="V64" i="4"/>
  <c r="I64" i="4"/>
  <c r="H64" i="4"/>
  <c r="W63" i="4"/>
  <c r="Y63" i="4" s="1"/>
  <c r="V63" i="4"/>
  <c r="X63" i="4" s="1"/>
  <c r="Q63" i="4"/>
  <c r="P63" i="4"/>
  <c r="I63" i="4"/>
  <c r="H63" i="4"/>
  <c r="W62" i="4"/>
  <c r="Y62" i="4" s="1"/>
  <c r="V62" i="4"/>
  <c r="M62" i="4"/>
  <c r="L62" i="4"/>
  <c r="I62" i="4"/>
  <c r="H62" i="4"/>
  <c r="W61" i="4"/>
  <c r="Y61" i="4" s="1"/>
  <c r="V61" i="4"/>
  <c r="X61" i="4" s="1"/>
  <c r="I61" i="4"/>
  <c r="H61" i="4"/>
  <c r="Y60" i="4"/>
  <c r="X60" i="4"/>
  <c r="W60" i="4"/>
  <c r="V60" i="4"/>
  <c r="I60" i="4"/>
  <c r="H60" i="4"/>
  <c r="Y59" i="4"/>
  <c r="W59" i="4"/>
  <c r="V59" i="4"/>
  <c r="X59" i="4" s="1"/>
  <c r="Q59" i="4"/>
  <c r="P59" i="4"/>
  <c r="I59" i="4"/>
  <c r="H59" i="4"/>
  <c r="Y58" i="4"/>
  <c r="W58" i="4"/>
  <c r="V58" i="4"/>
  <c r="V70" i="4" s="1"/>
  <c r="V98" i="4" s="1"/>
  <c r="I58" i="4"/>
  <c r="H58" i="4"/>
  <c r="Y57" i="4"/>
  <c r="W57" i="4"/>
  <c r="X57" i="4" s="1"/>
  <c r="V57" i="4"/>
  <c r="Q57" i="4"/>
  <c r="P57" i="4"/>
  <c r="P70" i="4" s="1"/>
  <c r="P98" i="4" s="1"/>
  <c r="I57" i="4"/>
  <c r="H57" i="4"/>
  <c r="W56" i="4"/>
  <c r="X56" i="4" s="1"/>
  <c r="V56" i="4"/>
  <c r="M56" i="4"/>
  <c r="L56" i="4"/>
  <c r="I56" i="4"/>
  <c r="H56" i="4"/>
  <c r="W55" i="4"/>
  <c r="Y55" i="4" s="1"/>
  <c r="V55" i="4"/>
  <c r="Q55" i="4"/>
  <c r="M55" i="4"/>
  <c r="L55" i="4"/>
  <c r="I55" i="4"/>
  <c r="H55" i="4"/>
  <c r="H70" i="4" s="1"/>
  <c r="H98" i="4" s="1"/>
  <c r="S54" i="4"/>
  <c r="S97" i="4" s="1"/>
  <c r="R54" i="4"/>
  <c r="P54" i="4"/>
  <c r="P97" i="4" s="1"/>
  <c r="O54" i="4"/>
  <c r="N54" i="4"/>
  <c r="N97" i="4" s="1"/>
  <c r="K54" i="4"/>
  <c r="K97" i="4" s="1"/>
  <c r="J54" i="4"/>
  <c r="G54" i="4"/>
  <c r="F54" i="4"/>
  <c r="F97" i="4" s="1"/>
  <c r="W53" i="4"/>
  <c r="V53" i="4"/>
  <c r="I53" i="4"/>
  <c r="H53" i="4"/>
  <c r="X52" i="4"/>
  <c r="W52" i="4"/>
  <c r="Y52" i="4" s="1"/>
  <c r="V52" i="4"/>
  <c r="Q52" i="4"/>
  <c r="P52" i="4"/>
  <c r="M52" i="4"/>
  <c r="L52" i="4"/>
  <c r="I52" i="4"/>
  <c r="H52" i="4"/>
  <c r="W51" i="4"/>
  <c r="V51" i="4"/>
  <c r="Q51" i="4"/>
  <c r="P51" i="4"/>
  <c r="M51" i="4"/>
  <c r="L51" i="4"/>
  <c r="I51" i="4"/>
  <c r="H51" i="4"/>
  <c r="W50" i="4"/>
  <c r="V50" i="4"/>
  <c r="Y50" i="4" s="1"/>
  <c r="Q50" i="4"/>
  <c r="P50" i="4"/>
  <c r="I50" i="4"/>
  <c r="H50" i="4"/>
  <c r="W49" i="4"/>
  <c r="V49" i="4"/>
  <c r="Y49" i="4" s="1"/>
  <c r="M49" i="4"/>
  <c r="L49" i="4"/>
  <c r="I49" i="4"/>
  <c r="H49" i="4"/>
  <c r="X48" i="4"/>
  <c r="W48" i="4"/>
  <c r="V48" i="4"/>
  <c r="I48" i="4"/>
  <c r="H48" i="4"/>
  <c r="W47" i="4"/>
  <c r="V47" i="4"/>
  <c r="I47" i="4"/>
  <c r="H47" i="4"/>
  <c r="X46" i="4"/>
  <c r="W46" i="4"/>
  <c r="Y46" i="4" s="1"/>
  <c r="V46" i="4"/>
  <c r="U46" i="4"/>
  <c r="T46" i="4"/>
  <c r="Q46" i="4"/>
  <c r="P46" i="4"/>
  <c r="I46" i="4"/>
  <c r="H46" i="4"/>
  <c r="W45" i="4"/>
  <c r="V45" i="4"/>
  <c r="M45" i="4"/>
  <c r="L45" i="4"/>
  <c r="L54" i="4" s="1"/>
  <c r="L97" i="4" s="1"/>
  <c r="I45" i="4"/>
  <c r="H45" i="4"/>
  <c r="W44" i="4"/>
  <c r="V44" i="4"/>
  <c r="I44" i="4"/>
  <c r="H44" i="4"/>
  <c r="X43" i="4"/>
  <c r="W43" i="4"/>
  <c r="Y43" i="4" s="1"/>
  <c r="V43" i="4"/>
  <c r="I43" i="4"/>
  <c r="H43" i="4"/>
  <c r="H54" i="4" s="1"/>
  <c r="H97" i="4" s="1"/>
  <c r="X42" i="4"/>
  <c r="W42" i="4"/>
  <c r="V42" i="4"/>
  <c r="Y42" i="4" s="1"/>
  <c r="I42" i="4"/>
  <c r="H42" i="4"/>
  <c r="W41" i="4"/>
  <c r="V41" i="4"/>
  <c r="Y41" i="4" s="1"/>
  <c r="I41" i="4"/>
  <c r="H41" i="4"/>
  <c r="W40" i="4"/>
  <c r="V40" i="4"/>
  <c r="Q40" i="4"/>
  <c r="P40" i="4"/>
  <c r="I40" i="4"/>
  <c r="H40" i="4"/>
  <c r="W39" i="4"/>
  <c r="W54" i="4" s="1"/>
  <c r="V39" i="4"/>
  <c r="Q39" i="4"/>
  <c r="P39" i="4"/>
  <c r="I39" i="4"/>
  <c r="H39" i="4"/>
  <c r="S38" i="4"/>
  <c r="S86" i="4" s="1"/>
  <c r="S100" i="4" s="1"/>
  <c r="R38" i="4"/>
  <c r="O38" i="4"/>
  <c r="O96" i="4" s="1"/>
  <c r="O143" i="4" s="1"/>
  <c r="N38" i="4"/>
  <c r="L38" i="4"/>
  <c r="K38" i="4"/>
  <c r="K86" i="4" s="1"/>
  <c r="K100" i="4" s="1"/>
  <c r="J38" i="4"/>
  <c r="J86" i="4" s="1"/>
  <c r="J100" i="4" s="1"/>
  <c r="G38" i="4"/>
  <c r="G96" i="4" s="1"/>
  <c r="G143" i="4" s="1"/>
  <c r="F38" i="4"/>
  <c r="X37" i="4"/>
  <c r="W37" i="4"/>
  <c r="V37" i="4"/>
  <c r="Y37" i="4" s="1"/>
  <c r="I37" i="4"/>
  <c r="H37" i="4"/>
  <c r="X36" i="4"/>
  <c r="W36" i="4"/>
  <c r="V36" i="4"/>
  <c r="Y36" i="4" s="1"/>
  <c r="Q36" i="4"/>
  <c r="P36" i="4"/>
  <c r="I36" i="4"/>
  <c r="H36" i="4"/>
  <c r="W35" i="4"/>
  <c r="V35" i="4"/>
  <c r="Y35" i="4" s="1"/>
  <c r="I35" i="4"/>
  <c r="H35" i="4"/>
  <c r="W34" i="4"/>
  <c r="V34" i="4"/>
  <c r="Q34" i="4"/>
  <c r="P34" i="4"/>
  <c r="I34" i="4"/>
  <c r="H34" i="4"/>
  <c r="W33" i="4"/>
  <c r="V33" i="4"/>
  <c r="M33" i="4"/>
  <c r="L33" i="4"/>
  <c r="I33" i="4"/>
  <c r="H33" i="4"/>
  <c r="W32" i="4"/>
  <c r="V32" i="4"/>
  <c r="M32" i="4"/>
  <c r="L32" i="4"/>
  <c r="I32" i="4"/>
  <c r="H32" i="4"/>
  <c r="W31" i="4"/>
  <c r="Y31" i="4" s="1"/>
  <c r="V31" i="4"/>
  <c r="X31" i="4" s="1"/>
  <c r="U31" i="4"/>
  <c r="T31" i="4"/>
  <c r="T38" i="4" s="1"/>
  <c r="I31" i="4"/>
  <c r="H31" i="4"/>
  <c r="W30" i="4"/>
  <c r="V30" i="4"/>
  <c r="X30" i="4" s="1"/>
  <c r="I30" i="4"/>
  <c r="H30" i="4"/>
  <c r="X29" i="4"/>
  <c r="W29" i="4"/>
  <c r="Y29" i="4" s="1"/>
  <c r="V29" i="4"/>
  <c r="M29" i="4"/>
  <c r="L29" i="4"/>
  <c r="I29" i="4"/>
  <c r="H29" i="4"/>
  <c r="X28" i="4"/>
  <c r="W28" i="4"/>
  <c r="Y28" i="4" s="1"/>
  <c r="V28" i="4"/>
  <c r="M28" i="4"/>
  <c r="L28" i="4"/>
  <c r="X27" i="4"/>
  <c r="W27" i="4"/>
  <c r="V27" i="4"/>
  <c r="Y27" i="4" s="1"/>
  <c r="I27" i="4"/>
  <c r="H27" i="4"/>
  <c r="X26" i="4"/>
  <c r="W26" i="4"/>
  <c r="V26" i="4"/>
  <c r="Y26" i="4" s="1"/>
  <c r="Q26" i="4"/>
  <c r="P26" i="4"/>
  <c r="I26" i="4"/>
  <c r="H26" i="4"/>
  <c r="X25" i="4"/>
  <c r="W25" i="4"/>
  <c r="V25" i="4"/>
  <c r="Y25" i="4" s="1"/>
  <c r="I25" i="4"/>
  <c r="H25" i="4"/>
  <c r="W24" i="4"/>
  <c r="Y24" i="4" s="1"/>
  <c r="V24" i="4"/>
  <c r="X24" i="4" s="1"/>
  <c r="Q24" i="4"/>
  <c r="P24" i="4"/>
  <c r="I24" i="4"/>
  <c r="H24" i="4"/>
  <c r="W23" i="4"/>
  <c r="Y23" i="4" s="1"/>
  <c r="V23" i="4"/>
  <c r="X23" i="4" s="1"/>
  <c r="Q23" i="4"/>
  <c r="P23" i="4"/>
  <c r="I23" i="4"/>
  <c r="H23" i="4"/>
  <c r="W22" i="4"/>
  <c r="Y22" i="4" s="1"/>
  <c r="V22" i="4"/>
  <c r="X22" i="4" s="1"/>
  <c r="I22" i="4"/>
  <c r="H22" i="4"/>
  <c r="X21" i="4"/>
  <c r="W21" i="4"/>
  <c r="Y21" i="4" s="1"/>
  <c r="V21" i="4"/>
  <c r="I21" i="4"/>
  <c r="H21" i="4"/>
  <c r="X20" i="4"/>
  <c r="W20" i="4"/>
  <c r="V20" i="4"/>
  <c r="Y20" i="4" s="1"/>
  <c r="I20" i="4"/>
  <c r="H20" i="4"/>
  <c r="W19" i="4"/>
  <c r="V19" i="4"/>
  <c r="Y19" i="4" s="1"/>
  <c r="Q19" i="4"/>
  <c r="P19" i="4"/>
  <c r="W18" i="4"/>
  <c r="V18" i="4"/>
  <c r="X18" i="4" s="1"/>
  <c r="Q18" i="4"/>
  <c r="P18" i="4"/>
  <c r="I18" i="4"/>
  <c r="H18" i="4"/>
  <c r="W17" i="4"/>
  <c r="V17" i="4"/>
  <c r="X17" i="4" s="1"/>
  <c r="I17" i="4"/>
  <c r="H17" i="4"/>
  <c r="X16" i="4"/>
  <c r="W16" i="4"/>
  <c r="Y16" i="4" s="1"/>
  <c r="V16" i="4"/>
  <c r="I16" i="4"/>
  <c r="H16" i="4"/>
  <c r="X15" i="4"/>
  <c r="W15" i="4"/>
  <c r="V15" i="4"/>
  <c r="Y15" i="4" s="1"/>
  <c r="I15" i="4"/>
  <c r="H15" i="4"/>
  <c r="X14" i="4"/>
  <c r="W14" i="4"/>
  <c r="V14" i="4"/>
  <c r="Y14" i="4" s="1"/>
  <c r="M14" i="4"/>
  <c r="L14" i="4"/>
  <c r="I14" i="4"/>
  <c r="H14" i="4"/>
  <c r="W13" i="4"/>
  <c r="V13" i="4"/>
  <c r="Y13" i="4" s="1"/>
  <c r="Q13" i="4"/>
  <c r="P13" i="4"/>
  <c r="I13" i="4"/>
  <c r="H13" i="4"/>
  <c r="X12" i="4"/>
  <c r="W12" i="4"/>
  <c r="V12" i="4"/>
  <c r="Y12" i="4" s="1"/>
  <c r="I12" i="4"/>
  <c r="H12" i="4"/>
  <c r="W11" i="4"/>
  <c r="Y11" i="4" s="1"/>
  <c r="V11" i="4"/>
  <c r="X11" i="4" s="1"/>
  <c r="Q11" i="4"/>
  <c r="P11" i="4"/>
  <c r="X10" i="4"/>
  <c r="W10" i="4"/>
  <c r="Y10" i="4" s="1"/>
  <c r="V10" i="4"/>
  <c r="M10" i="4"/>
  <c r="L10" i="4"/>
  <c r="I10" i="4"/>
  <c r="H10" i="4"/>
  <c r="X9" i="4"/>
  <c r="W9" i="4"/>
  <c r="Y9" i="4" s="1"/>
  <c r="V9" i="4"/>
  <c r="Q9" i="4"/>
  <c r="P9" i="4"/>
  <c r="M9" i="4"/>
  <c r="L9" i="4"/>
  <c r="I9" i="4"/>
  <c r="H9" i="4"/>
  <c r="W8" i="4"/>
  <c r="V8" i="4"/>
  <c r="X8" i="4" s="1"/>
  <c r="I8" i="4"/>
  <c r="H8" i="4"/>
  <c r="T146" i="3"/>
  <c r="S146" i="3"/>
  <c r="U146" i="3" s="1"/>
  <c r="R146" i="3"/>
  <c r="L146" i="3"/>
  <c r="K146" i="3"/>
  <c r="M146" i="3" s="1"/>
  <c r="J146" i="3"/>
  <c r="T145" i="3"/>
  <c r="S145" i="3"/>
  <c r="U145" i="3" s="1"/>
  <c r="R145" i="3"/>
  <c r="L145" i="3"/>
  <c r="K145" i="3"/>
  <c r="M145" i="3" s="1"/>
  <c r="J145" i="3"/>
  <c r="T144" i="3"/>
  <c r="S144" i="3"/>
  <c r="U144" i="3" s="1"/>
  <c r="R144" i="3"/>
  <c r="L144" i="3"/>
  <c r="K144" i="3"/>
  <c r="M144" i="3" s="1"/>
  <c r="J144" i="3"/>
  <c r="S143" i="3"/>
  <c r="U143" i="3" s="1"/>
  <c r="R143" i="3"/>
  <c r="L143" i="3"/>
  <c r="K143" i="3"/>
  <c r="M143" i="3" s="1"/>
  <c r="J143" i="3"/>
  <c r="K125" i="3"/>
  <c r="J125" i="3"/>
  <c r="R147" i="3" s="1"/>
  <c r="G125" i="3"/>
  <c r="K147" i="3" s="1"/>
  <c r="M147" i="3" s="1"/>
  <c r="F125" i="3"/>
  <c r="J147" i="3" s="1"/>
  <c r="L147" i="3" s="1"/>
  <c r="M124" i="3"/>
  <c r="L124" i="3"/>
  <c r="I124" i="3"/>
  <c r="H124" i="3"/>
  <c r="M123" i="3"/>
  <c r="L123" i="3"/>
  <c r="I123" i="3"/>
  <c r="H123" i="3"/>
  <c r="M122" i="3"/>
  <c r="L122" i="3"/>
  <c r="L125" i="3" s="1"/>
  <c r="I122" i="3"/>
  <c r="H122" i="3"/>
  <c r="M121" i="3"/>
  <c r="L121" i="3"/>
  <c r="I121" i="3"/>
  <c r="H121" i="3"/>
  <c r="H125" i="3" s="1"/>
  <c r="Q99" i="3"/>
  <c r="N99" i="3"/>
  <c r="N146" i="3" s="1"/>
  <c r="K99" i="3"/>
  <c r="G99" i="3"/>
  <c r="G146" i="3" s="1"/>
  <c r="F99" i="3"/>
  <c r="Q98" i="3"/>
  <c r="N98" i="3"/>
  <c r="N145" i="3" s="1"/>
  <c r="I98" i="3"/>
  <c r="G98" i="3"/>
  <c r="F98" i="3"/>
  <c r="F145" i="3" s="1"/>
  <c r="O85" i="3"/>
  <c r="Q85" i="3" s="1"/>
  <c r="N85" i="3"/>
  <c r="K85" i="3"/>
  <c r="M85" i="3" s="1"/>
  <c r="M99" i="3" s="1"/>
  <c r="J85" i="3"/>
  <c r="J99" i="3" s="1"/>
  <c r="F146" i="3" s="1"/>
  <c r="H146" i="3" s="1"/>
  <c r="G85" i="3"/>
  <c r="I85" i="3" s="1"/>
  <c r="I99" i="3" s="1"/>
  <c r="F85" i="3"/>
  <c r="Y84" i="3"/>
  <c r="W84" i="3"/>
  <c r="V84" i="3"/>
  <c r="X84" i="3" s="1"/>
  <c r="Q84" i="3"/>
  <c r="P84" i="3"/>
  <c r="I84" i="3"/>
  <c r="H84" i="3"/>
  <c r="Y83" i="3"/>
  <c r="W83" i="3"/>
  <c r="V83" i="3"/>
  <c r="X83" i="3" s="1"/>
  <c r="Q83" i="3"/>
  <c r="P83" i="3"/>
  <c r="I83" i="3"/>
  <c r="H83" i="3"/>
  <c r="Y82" i="3"/>
  <c r="W82" i="3"/>
  <c r="V82" i="3"/>
  <c r="X82" i="3" s="1"/>
  <c r="I82" i="3"/>
  <c r="H82" i="3"/>
  <c r="W81" i="3"/>
  <c r="Y81" i="3" s="1"/>
  <c r="V81" i="3"/>
  <c r="X81" i="3" s="1"/>
  <c r="I81" i="3"/>
  <c r="H81" i="3"/>
  <c r="W80" i="3"/>
  <c r="Y80" i="3" s="1"/>
  <c r="V80" i="3"/>
  <c r="I80" i="3"/>
  <c r="H80" i="3"/>
  <c r="Y79" i="3"/>
  <c r="W79" i="3"/>
  <c r="V79" i="3"/>
  <c r="X79" i="3" s="1"/>
  <c r="I79" i="3"/>
  <c r="H79" i="3"/>
  <c r="W78" i="3"/>
  <c r="W85" i="3" s="1"/>
  <c r="V78" i="3"/>
  <c r="Q78" i="3"/>
  <c r="P78" i="3"/>
  <c r="M78" i="3"/>
  <c r="L78" i="3"/>
  <c r="I78" i="3"/>
  <c r="H78" i="3"/>
  <c r="Y77" i="3"/>
  <c r="W77" i="3"/>
  <c r="V77" i="3"/>
  <c r="X77" i="3" s="1"/>
  <c r="Q77" i="3"/>
  <c r="P77" i="3"/>
  <c r="I77" i="3"/>
  <c r="H77" i="3"/>
  <c r="Y76" i="3"/>
  <c r="W76" i="3"/>
  <c r="V76" i="3"/>
  <c r="X76" i="3" s="1"/>
  <c r="Q76" i="3"/>
  <c r="P76" i="3"/>
  <c r="I76" i="3"/>
  <c r="H76" i="3"/>
  <c r="H85" i="3" s="1"/>
  <c r="H99" i="3" s="1"/>
  <c r="Y75" i="3"/>
  <c r="W75" i="3"/>
  <c r="V75" i="3"/>
  <c r="X75" i="3" s="1"/>
  <c r="Q75" i="3"/>
  <c r="P75" i="3"/>
  <c r="M75" i="3"/>
  <c r="L75" i="3"/>
  <c r="I75" i="3"/>
  <c r="H75" i="3"/>
  <c r="W74" i="3"/>
  <c r="Y74" i="3" s="1"/>
  <c r="V74" i="3"/>
  <c r="I74" i="3"/>
  <c r="H74" i="3"/>
  <c r="Y73" i="3"/>
  <c r="X73" i="3"/>
  <c r="W73" i="3"/>
  <c r="V73" i="3"/>
  <c r="M73" i="3"/>
  <c r="L73" i="3"/>
  <c r="I73" i="3"/>
  <c r="H73" i="3"/>
  <c r="Y72" i="3"/>
  <c r="X72" i="3"/>
  <c r="W72" i="3"/>
  <c r="V72" i="3"/>
  <c r="I72" i="3"/>
  <c r="H72" i="3"/>
  <c r="W71" i="3"/>
  <c r="Y71" i="3" s="1"/>
  <c r="V71" i="3"/>
  <c r="V85" i="3" s="1"/>
  <c r="V99" i="3" s="1"/>
  <c r="Q71" i="3"/>
  <c r="P71" i="3"/>
  <c r="P85" i="3" s="1"/>
  <c r="P99" i="3" s="1"/>
  <c r="I71" i="3"/>
  <c r="H71" i="3"/>
  <c r="O70" i="3"/>
  <c r="Q70" i="3" s="1"/>
  <c r="N70" i="3"/>
  <c r="M70" i="3"/>
  <c r="M98" i="3" s="1"/>
  <c r="K70" i="3"/>
  <c r="K98" i="3" s="1"/>
  <c r="J70" i="3"/>
  <c r="J98" i="3" s="1"/>
  <c r="G70" i="3"/>
  <c r="I70" i="3" s="1"/>
  <c r="F70" i="3"/>
  <c r="X69" i="3"/>
  <c r="W69" i="3"/>
  <c r="Y69" i="3" s="1"/>
  <c r="V69" i="3"/>
  <c r="Q69" i="3"/>
  <c r="P69" i="3"/>
  <c r="I69" i="3"/>
  <c r="H69" i="3"/>
  <c r="X68" i="3"/>
  <c r="W68" i="3"/>
  <c r="Y68" i="3" s="1"/>
  <c r="V68" i="3"/>
  <c r="Q68" i="3"/>
  <c r="P68" i="3"/>
  <c r="I68" i="3"/>
  <c r="H68" i="3"/>
  <c r="X67" i="3"/>
  <c r="W67" i="3"/>
  <c r="Y67" i="3" s="1"/>
  <c r="V67" i="3"/>
  <c r="Q67" i="3"/>
  <c r="P67" i="3"/>
  <c r="I67" i="3"/>
  <c r="H67" i="3"/>
  <c r="X66" i="3"/>
  <c r="W66" i="3"/>
  <c r="Y66" i="3" s="1"/>
  <c r="V66" i="3"/>
  <c r="Q66" i="3"/>
  <c r="P66" i="3"/>
  <c r="I66" i="3"/>
  <c r="H66" i="3"/>
  <c r="X65" i="3"/>
  <c r="W65" i="3"/>
  <c r="Y65" i="3" s="1"/>
  <c r="V65" i="3"/>
  <c r="I65" i="3"/>
  <c r="H65" i="3"/>
  <c r="W64" i="3"/>
  <c r="Y64" i="3" s="1"/>
  <c r="V64" i="3"/>
  <c r="X64" i="3" s="1"/>
  <c r="I64" i="3"/>
  <c r="H64" i="3"/>
  <c r="Y63" i="3"/>
  <c r="X63" i="3"/>
  <c r="W63" i="3"/>
  <c r="V63" i="3"/>
  <c r="Q63" i="3"/>
  <c r="P63" i="3"/>
  <c r="I63" i="3"/>
  <c r="H63" i="3"/>
  <c r="Y62" i="3"/>
  <c r="X62" i="3"/>
  <c r="W62" i="3"/>
  <c r="V62" i="3"/>
  <c r="M62" i="3"/>
  <c r="L62" i="3"/>
  <c r="I62" i="3"/>
  <c r="H62" i="3"/>
  <c r="Y61" i="3"/>
  <c r="X61" i="3"/>
  <c r="W61" i="3"/>
  <c r="V61" i="3"/>
  <c r="I61" i="3"/>
  <c r="H61" i="3"/>
  <c r="W60" i="3"/>
  <c r="Y60" i="3" s="1"/>
  <c r="V60" i="3"/>
  <c r="V70" i="3" s="1"/>
  <c r="V98" i="3" s="1"/>
  <c r="I60" i="3"/>
  <c r="H60" i="3"/>
  <c r="X59" i="3"/>
  <c r="W59" i="3"/>
  <c r="Y59" i="3" s="1"/>
  <c r="V59" i="3"/>
  <c r="Q59" i="3"/>
  <c r="P59" i="3"/>
  <c r="I59" i="3"/>
  <c r="H59" i="3"/>
  <c r="X58" i="3"/>
  <c r="W58" i="3"/>
  <c r="Y58" i="3" s="1"/>
  <c r="V58" i="3"/>
  <c r="I58" i="3"/>
  <c r="H58" i="3"/>
  <c r="W57" i="3"/>
  <c r="V57" i="3"/>
  <c r="X57" i="3" s="1"/>
  <c r="Q57" i="3"/>
  <c r="P57" i="3"/>
  <c r="P70" i="3" s="1"/>
  <c r="P98" i="3" s="1"/>
  <c r="I57" i="3"/>
  <c r="H57" i="3"/>
  <c r="W56" i="3"/>
  <c r="Y56" i="3" s="1"/>
  <c r="V56" i="3"/>
  <c r="X56" i="3" s="1"/>
  <c r="M56" i="3"/>
  <c r="L56" i="3"/>
  <c r="I56" i="3"/>
  <c r="H56" i="3"/>
  <c r="H70" i="3" s="1"/>
  <c r="H98" i="3" s="1"/>
  <c r="W55" i="3"/>
  <c r="W70" i="3" s="1"/>
  <c r="V55" i="3"/>
  <c r="X55" i="3" s="1"/>
  <c r="Q55" i="3"/>
  <c r="M55" i="3"/>
  <c r="L55" i="3"/>
  <c r="I55" i="3"/>
  <c r="H55" i="3"/>
  <c r="S54" i="3"/>
  <c r="U54" i="3" s="1"/>
  <c r="U97" i="3" s="1"/>
  <c r="R54" i="3"/>
  <c r="R97" i="3" s="1"/>
  <c r="O54" i="3"/>
  <c r="O97" i="3" s="1"/>
  <c r="N54" i="3"/>
  <c r="N97" i="3" s="1"/>
  <c r="N144" i="3" s="1"/>
  <c r="K54" i="3"/>
  <c r="K97" i="3" s="1"/>
  <c r="J54" i="3"/>
  <c r="J97" i="3" s="1"/>
  <c r="F144" i="3" s="1"/>
  <c r="G54" i="3"/>
  <c r="G97" i="3" s="1"/>
  <c r="F54" i="3"/>
  <c r="F97" i="3" s="1"/>
  <c r="W53" i="3"/>
  <c r="Y53" i="3" s="1"/>
  <c r="V53" i="3"/>
  <c r="I53" i="3"/>
  <c r="H53" i="3"/>
  <c r="Y52" i="3"/>
  <c r="X52" i="3"/>
  <c r="W52" i="3"/>
  <c r="V52" i="3"/>
  <c r="Q52" i="3"/>
  <c r="P52" i="3"/>
  <c r="M52" i="3"/>
  <c r="L52" i="3"/>
  <c r="I52" i="3"/>
  <c r="H52" i="3"/>
  <c r="W51" i="3"/>
  <c r="Y51" i="3" s="1"/>
  <c r="V51" i="3"/>
  <c r="Q51" i="3"/>
  <c r="P51" i="3"/>
  <c r="M51" i="3"/>
  <c r="L51" i="3"/>
  <c r="I51" i="3"/>
  <c r="H51" i="3"/>
  <c r="Y50" i="3"/>
  <c r="W50" i="3"/>
  <c r="V50" i="3"/>
  <c r="X50" i="3" s="1"/>
  <c r="Q50" i="3"/>
  <c r="P50" i="3"/>
  <c r="I50" i="3"/>
  <c r="H50" i="3"/>
  <c r="Y49" i="3"/>
  <c r="W49" i="3"/>
  <c r="V49" i="3"/>
  <c r="X49" i="3" s="1"/>
  <c r="M49" i="3"/>
  <c r="L49" i="3"/>
  <c r="I49" i="3"/>
  <c r="H49" i="3"/>
  <c r="Y48" i="3"/>
  <c r="W48" i="3"/>
  <c r="V48" i="3"/>
  <c r="X48" i="3" s="1"/>
  <c r="I48" i="3"/>
  <c r="H48" i="3"/>
  <c r="W47" i="3"/>
  <c r="Y47" i="3" s="1"/>
  <c r="V47" i="3"/>
  <c r="I47" i="3"/>
  <c r="H47" i="3"/>
  <c r="Y46" i="3"/>
  <c r="W46" i="3"/>
  <c r="V46" i="3"/>
  <c r="X46" i="3" s="1"/>
  <c r="U46" i="3"/>
  <c r="T46" i="3"/>
  <c r="Q46" i="3"/>
  <c r="P46" i="3"/>
  <c r="I46" i="3"/>
  <c r="H46" i="3"/>
  <c r="W45" i="3"/>
  <c r="Y45" i="3" s="1"/>
  <c r="V45" i="3"/>
  <c r="M45" i="3"/>
  <c r="L45" i="3"/>
  <c r="L54" i="3" s="1"/>
  <c r="L97" i="3" s="1"/>
  <c r="I45" i="3"/>
  <c r="H45" i="3"/>
  <c r="W44" i="3"/>
  <c r="Y44" i="3" s="1"/>
  <c r="V44" i="3"/>
  <c r="I44" i="3"/>
  <c r="H44" i="3"/>
  <c r="Y43" i="3"/>
  <c r="W43" i="3"/>
  <c r="V43" i="3"/>
  <c r="X43" i="3" s="1"/>
  <c r="I43" i="3"/>
  <c r="H43" i="3"/>
  <c r="W42" i="3"/>
  <c r="Y42" i="3" s="1"/>
  <c r="V42" i="3"/>
  <c r="X42" i="3" s="1"/>
  <c r="I42" i="3"/>
  <c r="H42" i="3"/>
  <c r="Y41" i="3"/>
  <c r="W41" i="3"/>
  <c r="V41" i="3"/>
  <c r="V54" i="3" s="1"/>
  <c r="V97" i="3" s="1"/>
  <c r="I41" i="3"/>
  <c r="H41" i="3"/>
  <c r="W40" i="3"/>
  <c r="Y40" i="3" s="1"/>
  <c r="V40" i="3"/>
  <c r="Q40" i="3"/>
  <c r="P40" i="3"/>
  <c r="I40" i="3"/>
  <c r="H40" i="3"/>
  <c r="W39" i="3"/>
  <c r="W54" i="3" s="1"/>
  <c r="V39" i="3"/>
  <c r="Q39" i="3"/>
  <c r="P39" i="3"/>
  <c r="I39" i="3"/>
  <c r="H39" i="3"/>
  <c r="H54" i="3" s="1"/>
  <c r="H97" i="3" s="1"/>
  <c r="S38" i="3"/>
  <c r="S96" i="3" s="1"/>
  <c r="R38" i="3"/>
  <c r="R96" i="3" s="1"/>
  <c r="O38" i="3"/>
  <c r="O86" i="3" s="1"/>
  <c r="N38" i="3"/>
  <c r="K38" i="3"/>
  <c r="K86" i="3" s="1"/>
  <c r="J38" i="3"/>
  <c r="J96" i="3" s="1"/>
  <c r="G38" i="3"/>
  <c r="I38" i="3" s="1"/>
  <c r="I96" i="3" s="1"/>
  <c r="F38" i="3"/>
  <c r="W37" i="3"/>
  <c r="Y37" i="3" s="1"/>
  <c r="V37" i="3"/>
  <c r="X37" i="3" s="1"/>
  <c r="I37" i="3"/>
  <c r="H37" i="3"/>
  <c r="Y36" i="3"/>
  <c r="W36" i="3"/>
  <c r="V36" i="3"/>
  <c r="X36" i="3" s="1"/>
  <c r="Q36" i="3"/>
  <c r="P36" i="3"/>
  <c r="I36" i="3"/>
  <c r="H36" i="3"/>
  <c r="Y35" i="3"/>
  <c r="W35" i="3"/>
  <c r="V35" i="3"/>
  <c r="X35" i="3" s="1"/>
  <c r="I35" i="3"/>
  <c r="H35" i="3"/>
  <c r="W34" i="3"/>
  <c r="Y34" i="3" s="1"/>
  <c r="V34" i="3"/>
  <c r="Q34" i="3"/>
  <c r="P34" i="3"/>
  <c r="I34" i="3"/>
  <c r="H34" i="3"/>
  <c r="W33" i="3"/>
  <c r="Y33" i="3" s="1"/>
  <c r="V33" i="3"/>
  <c r="M33" i="3"/>
  <c r="L33" i="3"/>
  <c r="I33" i="3"/>
  <c r="H33" i="3"/>
  <c r="W32" i="3"/>
  <c r="Y32" i="3" s="1"/>
  <c r="V32" i="3"/>
  <c r="M32" i="3"/>
  <c r="L32" i="3"/>
  <c r="I32" i="3"/>
  <c r="H32" i="3"/>
  <c r="W31" i="3"/>
  <c r="Y31" i="3" s="1"/>
  <c r="V31" i="3"/>
  <c r="U31" i="3"/>
  <c r="T31" i="3"/>
  <c r="T38" i="3" s="1"/>
  <c r="I31" i="3"/>
  <c r="H31" i="3"/>
  <c r="W30" i="3"/>
  <c r="Y30" i="3" s="1"/>
  <c r="V30" i="3"/>
  <c r="I30" i="3"/>
  <c r="H30" i="3"/>
  <c r="Y29" i="3"/>
  <c r="X29" i="3"/>
  <c r="W29" i="3"/>
  <c r="V29" i="3"/>
  <c r="M29" i="3"/>
  <c r="L29" i="3"/>
  <c r="I29" i="3"/>
  <c r="H29" i="3"/>
  <c r="Y28" i="3"/>
  <c r="X28" i="3"/>
  <c r="W28" i="3"/>
  <c r="V28" i="3"/>
  <c r="M28" i="3"/>
  <c r="L28" i="3"/>
  <c r="W27" i="3"/>
  <c r="Y27" i="3" s="1"/>
  <c r="V27" i="3"/>
  <c r="X27" i="3" s="1"/>
  <c r="I27" i="3"/>
  <c r="H27" i="3"/>
  <c r="Y26" i="3"/>
  <c r="W26" i="3"/>
  <c r="V26" i="3"/>
  <c r="X26" i="3" s="1"/>
  <c r="Q26" i="3"/>
  <c r="P26" i="3"/>
  <c r="I26" i="3"/>
  <c r="H26" i="3"/>
  <c r="Y25" i="3"/>
  <c r="W25" i="3"/>
  <c r="V25" i="3"/>
  <c r="X25" i="3" s="1"/>
  <c r="I25" i="3"/>
  <c r="H25" i="3"/>
  <c r="W24" i="3"/>
  <c r="Y24" i="3" s="1"/>
  <c r="V24" i="3"/>
  <c r="Q24" i="3"/>
  <c r="P24" i="3"/>
  <c r="I24" i="3"/>
  <c r="H24" i="3"/>
  <c r="W23" i="3"/>
  <c r="Y23" i="3" s="1"/>
  <c r="V23" i="3"/>
  <c r="Q23" i="3"/>
  <c r="P23" i="3"/>
  <c r="I23" i="3"/>
  <c r="H23" i="3"/>
  <c r="W22" i="3"/>
  <c r="Y22" i="3" s="1"/>
  <c r="V22" i="3"/>
  <c r="I22" i="3"/>
  <c r="H22" i="3"/>
  <c r="Y21" i="3"/>
  <c r="X21" i="3"/>
  <c r="W21" i="3"/>
  <c r="V21" i="3"/>
  <c r="I21" i="3"/>
  <c r="H21" i="3"/>
  <c r="W20" i="3"/>
  <c r="Y20" i="3" s="1"/>
  <c r="V20" i="3"/>
  <c r="X20" i="3" s="1"/>
  <c r="I20" i="3"/>
  <c r="H20" i="3"/>
  <c r="Y19" i="3"/>
  <c r="W19" i="3"/>
  <c r="V19" i="3"/>
  <c r="X19" i="3" s="1"/>
  <c r="Q19" i="3"/>
  <c r="P19" i="3"/>
  <c r="W18" i="3"/>
  <c r="Y18" i="3" s="1"/>
  <c r="V18" i="3"/>
  <c r="Q18" i="3"/>
  <c r="P18" i="3"/>
  <c r="I18" i="3"/>
  <c r="H18" i="3"/>
  <c r="W17" i="3"/>
  <c r="Y17" i="3" s="1"/>
  <c r="V17" i="3"/>
  <c r="I17" i="3"/>
  <c r="H17" i="3"/>
  <c r="Y16" i="3"/>
  <c r="X16" i="3"/>
  <c r="W16" i="3"/>
  <c r="V16" i="3"/>
  <c r="I16" i="3"/>
  <c r="H16" i="3"/>
  <c r="W15" i="3"/>
  <c r="Y15" i="3" s="1"/>
  <c r="V15" i="3"/>
  <c r="X15" i="3" s="1"/>
  <c r="I15" i="3"/>
  <c r="H15" i="3"/>
  <c r="Y14" i="3"/>
  <c r="W14" i="3"/>
  <c r="V14" i="3"/>
  <c r="X14" i="3" s="1"/>
  <c r="M14" i="3"/>
  <c r="L14" i="3"/>
  <c r="I14" i="3"/>
  <c r="H14" i="3"/>
  <c r="Y13" i="3"/>
  <c r="W13" i="3"/>
  <c r="V13" i="3"/>
  <c r="X13" i="3" s="1"/>
  <c r="Q13" i="3"/>
  <c r="P13" i="3"/>
  <c r="I13" i="3"/>
  <c r="H13" i="3"/>
  <c r="Y12" i="3"/>
  <c r="W12" i="3"/>
  <c r="V12" i="3"/>
  <c r="X12" i="3" s="1"/>
  <c r="I12" i="3"/>
  <c r="H12" i="3"/>
  <c r="W11" i="3"/>
  <c r="Y11" i="3" s="1"/>
  <c r="V11" i="3"/>
  <c r="Q11" i="3"/>
  <c r="P11" i="3"/>
  <c r="P38" i="3" s="1"/>
  <c r="Y10" i="3"/>
  <c r="X10" i="3"/>
  <c r="W10" i="3"/>
  <c r="V10" i="3"/>
  <c r="M10" i="3"/>
  <c r="L10" i="3"/>
  <c r="I10" i="3"/>
  <c r="H10" i="3"/>
  <c r="Y9" i="3"/>
  <c r="X9" i="3"/>
  <c r="W9" i="3"/>
  <c r="V9" i="3"/>
  <c r="Q9" i="3"/>
  <c r="P9" i="3"/>
  <c r="M9" i="3"/>
  <c r="L9" i="3"/>
  <c r="I9" i="3"/>
  <c r="H9" i="3"/>
  <c r="W8" i="3"/>
  <c r="W38" i="3" s="1"/>
  <c r="V8" i="3"/>
  <c r="V38" i="3" s="1"/>
  <c r="I8" i="3"/>
  <c r="H8" i="3"/>
  <c r="J147" i="2"/>
  <c r="U146" i="2"/>
  <c r="T146" i="2"/>
  <c r="S146" i="2"/>
  <c r="R146" i="2"/>
  <c r="M146" i="2"/>
  <c r="L146" i="2"/>
  <c r="K146" i="2"/>
  <c r="J146" i="2"/>
  <c r="U145" i="2"/>
  <c r="T145" i="2"/>
  <c r="S145" i="2"/>
  <c r="R145" i="2"/>
  <c r="M145" i="2"/>
  <c r="L145" i="2"/>
  <c r="K145" i="2"/>
  <c r="J145" i="2"/>
  <c r="U144" i="2"/>
  <c r="T144" i="2"/>
  <c r="S144" i="2"/>
  <c r="R144" i="2"/>
  <c r="M144" i="2"/>
  <c r="L144" i="2"/>
  <c r="K144" i="2"/>
  <c r="J144" i="2"/>
  <c r="U143" i="2"/>
  <c r="T143" i="2"/>
  <c r="S143" i="2"/>
  <c r="R143" i="2"/>
  <c r="M143" i="2"/>
  <c r="L143" i="2"/>
  <c r="K143" i="2"/>
  <c r="J143" i="2"/>
  <c r="M125" i="2"/>
  <c r="K125" i="2"/>
  <c r="S147" i="2" s="1"/>
  <c r="U147" i="2" s="1"/>
  <c r="J125" i="2"/>
  <c r="R147" i="2" s="1"/>
  <c r="I125" i="2"/>
  <c r="G125" i="2"/>
  <c r="K147" i="2" s="1"/>
  <c r="F125" i="2"/>
  <c r="M124" i="2"/>
  <c r="L124" i="2"/>
  <c r="I124" i="2"/>
  <c r="H124" i="2"/>
  <c r="M123" i="2"/>
  <c r="L123" i="2"/>
  <c r="I123" i="2"/>
  <c r="H123" i="2"/>
  <c r="M122" i="2"/>
  <c r="L122" i="2"/>
  <c r="L125" i="2" s="1"/>
  <c r="I122" i="2"/>
  <c r="H122" i="2"/>
  <c r="M121" i="2"/>
  <c r="L121" i="2"/>
  <c r="I121" i="2"/>
  <c r="H121" i="2"/>
  <c r="H125" i="2" s="1"/>
  <c r="Q99" i="2"/>
  <c r="O99" i="2"/>
  <c r="O146" i="2" s="1"/>
  <c r="J99" i="2"/>
  <c r="I99" i="2"/>
  <c r="G99" i="2"/>
  <c r="Q98" i="2"/>
  <c r="O98" i="2"/>
  <c r="O145" i="2" s="1"/>
  <c r="Q145" i="2" s="1"/>
  <c r="I98" i="2"/>
  <c r="G98" i="2"/>
  <c r="G145" i="2" s="1"/>
  <c r="Q97" i="2"/>
  <c r="I97" i="2"/>
  <c r="U96" i="2"/>
  <c r="M96" i="2"/>
  <c r="Q85" i="2"/>
  <c r="O85" i="2"/>
  <c r="N85" i="2"/>
  <c r="N99" i="2" s="1"/>
  <c r="N146" i="2" s="1"/>
  <c r="P146" i="2" s="1"/>
  <c r="M85" i="2"/>
  <c r="M99" i="2" s="1"/>
  <c r="K85" i="2"/>
  <c r="K99" i="2" s="1"/>
  <c r="J85" i="2"/>
  <c r="L85" i="2" s="1"/>
  <c r="L99" i="2" s="1"/>
  <c r="I85" i="2"/>
  <c r="G85" i="2"/>
  <c r="F85" i="2"/>
  <c r="F99" i="2" s="1"/>
  <c r="F146" i="2" s="1"/>
  <c r="Y84" i="2"/>
  <c r="W84" i="2"/>
  <c r="V84" i="2"/>
  <c r="X84" i="2" s="1"/>
  <c r="Q84" i="2"/>
  <c r="P84" i="2"/>
  <c r="I84" i="2"/>
  <c r="H84" i="2"/>
  <c r="Y83" i="2"/>
  <c r="W83" i="2"/>
  <c r="V83" i="2"/>
  <c r="X83" i="2" s="1"/>
  <c r="Q83" i="2"/>
  <c r="P83" i="2"/>
  <c r="I83" i="2"/>
  <c r="H83" i="2"/>
  <c r="Y82" i="2"/>
  <c r="W82" i="2"/>
  <c r="V82" i="2"/>
  <c r="X82" i="2" s="1"/>
  <c r="I82" i="2"/>
  <c r="H82" i="2"/>
  <c r="W81" i="2"/>
  <c r="Y81" i="2" s="1"/>
  <c r="V81" i="2"/>
  <c r="I81" i="2"/>
  <c r="H81" i="2"/>
  <c r="Y80" i="2"/>
  <c r="X80" i="2"/>
  <c r="W80" i="2"/>
  <c r="V80" i="2"/>
  <c r="I80" i="2"/>
  <c r="H80" i="2"/>
  <c r="W79" i="2"/>
  <c r="Y79" i="2" s="1"/>
  <c r="V79" i="2"/>
  <c r="X79" i="2" s="1"/>
  <c r="I79" i="2"/>
  <c r="H79" i="2"/>
  <c r="Y78" i="2"/>
  <c r="W78" i="2"/>
  <c r="V78" i="2"/>
  <c r="X78" i="2" s="1"/>
  <c r="Q78" i="2"/>
  <c r="P78" i="2"/>
  <c r="M78" i="2"/>
  <c r="L78" i="2"/>
  <c r="I78" i="2"/>
  <c r="H78" i="2"/>
  <c r="W77" i="2"/>
  <c r="Y77" i="2" s="1"/>
  <c r="V77" i="2"/>
  <c r="X77" i="2" s="1"/>
  <c r="Q77" i="2"/>
  <c r="P77" i="2"/>
  <c r="I77" i="2"/>
  <c r="H77" i="2"/>
  <c r="W76" i="2"/>
  <c r="Y76" i="2" s="1"/>
  <c r="V76" i="2"/>
  <c r="X76" i="2" s="1"/>
  <c r="Q76" i="2"/>
  <c r="P76" i="2"/>
  <c r="I76" i="2"/>
  <c r="H76" i="2"/>
  <c r="W75" i="2"/>
  <c r="Y75" i="2" s="1"/>
  <c r="V75" i="2"/>
  <c r="X75" i="2" s="1"/>
  <c r="Q75" i="2"/>
  <c r="P75" i="2"/>
  <c r="M75" i="2"/>
  <c r="L75" i="2"/>
  <c r="I75" i="2"/>
  <c r="H75" i="2"/>
  <c r="Y74" i="2"/>
  <c r="X74" i="2"/>
  <c r="W74" i="2"/>
  <c r="V74" i="2"/>
  <c r="I74" i="2"/>
  <c r="H74" i="2"/>
  <c r="W73" i="2"/>
  <c r="Y73" i="2" s="1"/>
  <c r="V73" i="2"/>
  <c r="X73" i="2" s="1"/>
  <c r="M73" i="2"/>
  <c r="L73" i="2"/>
  <c r="I73" i="2"/>
  <c r="H73" i="2"/>
  <c r="W72" i="2"/>
  <c r="Y72" i="2" s="1"/>
  <c r="V72" i="2"/>
  <c r="X72" i="2" s="1"/>
  <c r="I72" i="2"/>
  <c r="H72" i="2"/>
  <c r="Y71" i="2"/>
  <c r="W71" i="2"/>
  <c r="W85" i="2" s="1"/>
  <c r="V71" i="2"/>
  <c r="V85" i="2" s="1"/>
  <c r="V99" i="2" s="1"/>
  <c r="Q71" i="2"/>
  <c r="P71" i="2"/>
  <c r="P85" i="2" s="1"/>
  <c r="P99" i="2" s="1"/>
  <c r="I71" i="2"/>
  <c r="H71" i="2"/>
  <c r="H85" i="2" s="1"/>
  <c r="H99" i="2" s="1"/>
  <c r="Q70" i="2"/>
  <c r="O70" i="2"/>
  <c r="N70" i="2"/>
  <c r="N98" i="2" s="1"/>
  <c r="N145" i="2" s="1"/>
  <c r="M70" i="2"/>
  <c r="M98" i="2" s="1"/>
  <c r="K70" i="2"/>
  <c r="K98" i="2" s="1"/>
  <c r="J70" i="2"/>
  <c r="J98" i="2" s="1"/>
  <c r="I70" i="2"/>
  <c r="G70" i="2"/>
  <c r="F70" i="2"/>
  <c r="F98" i="2" s="1"/>
  <c r="Y69" i="2"/>
  <c r="W69" i="2"/>
  <c r="V69" i="2"/>
  <c r="X69" i="2" s="1"/>
  <c r="Q69" i="2"/>
  <c r="P69" i="2"/>
  <c r="I69" i="2"/>
  <c r="H69" i="2"/>
  <c r="Y68" i="2"/>
  <c r="W68" i="2"/>
  <c r="V68" i="2"/>
  <c r="X68" i="2" s="1"/>
  <c r="Q68" i="2"/>
  <c r="P68" i="2"/>
  <c r="I68" i="2"/>
  <c r="H68" i="2"/>
  <c r="Y67" i="2"/>
  <c r="W67" i="2"/>
  <c r="V67" i="2"/>
  <c r="X67" i="2" s="1"/>
  <c r="Q67" i="2"/>
  <c r="P67" i="2"/>
  <c r="I67" i="2"/>
  <c r="H67" i="2"/>
  <c r="Y66" i="2"/>
  <c r="W66" i="2"/>
  <c r="V66" i="2"/>
  <c r="X66" i="2" s="1"/>
  <c r="Q66" i="2"/>
  <c r="P66" i="2"/>
  <c r="I66" i="2"/>
  <c r="H66" i="2"/>
  <c r="Y65" i="2"/>
  <c r="W65" i="2"/>
  <c r="V65" i="2"/>
  <c r="X65" i="2" s="1"/>
  <c r="I65" i="2"/>
  <c r="H65" i="2"/>
  <c r="W64" i="2"/>
  <c r="Y64" i="2" s="1"/>
  <c r="V64" i="2"/>
  <c r="I64" i="2"/>
  <c r="H64" i="2"/>
  <c r="Y63" i="2"/>
  <c r="X63" i="2"/>
  <c r="W63" i="2"/>
  <c r="V63" i="2"/>
  <c r="Q63" i="2"/>
  <c r="P63" i="2"/>
  <c r="I63" i="2"/>
  <c r="H63" i="2"/>
  <c r="Y62" i="2"/>
  <c r="X62" i="2"/>
  <c r="W62" i="2"/>
  <c r="V62" i="2"/>
  <c r="M62" i="2"/>
  <c r="L62" i="2"/>
  <c r="I62" i="2"/>
  <c r="H62" i="2"/>
  <c r="Y61" i="2"/>
  <c r="X61" i="2"/>
  <c r="W61" i="2"/>
  <c r="V61" i="2"/>
  <c r="I61" i="2"/>
  <c r="H61" i="2"/>
  <c r="W60" i="2"/>
  <c r="Y60" i="2" s="1"/>
  <c r="V60" i="2"/>
  <c r="X60" i="2" s="1"/>
  <c r="I60" i="2"/>
  <c r="H60" i="2"/>
  <c r="Y59" i="2"/>
  <c r="W59" i="2"/>
  <c r="V59" i="2"/>
  <c r="X59" i="2" s="1"/>
  <c r="Q59" i="2"/>
  <c r="P59" i="2"/>
  <c r="P70" i="2" s="1"/>
  <c r="P98" i="2" s="1"/>
  <c r="I59" i="2"/>
  <c r="H59" i="2"/>
  <c r="Y58" i="2"/>
  <c r="W58" i="2"/>
  <c r="Y57" i="2" s="1"/>
  <c r="V58" i="2"/>
  <c r="V70" i="2" s="1"/>
  <c r="V98" i="2" s="1"/>
  <c r="I58" i="2"/>
  <c r="H58" i="2"/>
  <c r="W57" i="2"/>
  <c r="X57" i="2" s="1"/>
  <c r="V57" i="2"/>
  <c r="Q57" i="2"/>
  <c r="P57" i="2"/>
  <c r="I57" i="2"/>
  <c r="H57" i="2"/>
  <c r="W56" i="2"/>
  <c r="Y56" i="2" s="1"/>
  <c r="V56" i="2"/>
  <c r="M56" i="2"/>
  <c r="L56" i="2"/>
  <c r="I56" i="2"/>
  <c r="H56" i="2"/>
  <c r="H70" i="2" s="1"/>
  <c r="H98" i="2" s="1"/>
  <c r="W55" i="2"/>
  <c r="Y55" i="2" s="1"/>
  <c r="V55" i="2"/>
  <c r="Q55" i="2"/>
  <c r="M55" i="2"/>
  <c r="L55" i="2"/>
  <c r="I55" i="2"/>
  <c r="H55" i="2"/>
  <c r="T54" i="2"/>
  <c r="T97" i="2" s="1"/>
  <c r="S54" i="2"/>
  <c r="U54" i="2" s="1"/>
  <c r="U97" i="2" s="1"/>
  <c r="R54" i="2"/>
  <c r="R97" i="2" s="1"/>
  <c r="Q54" i="2"/>
  <c r="P54" i="2"/>
  <c r="P97" i="2" s="1"/>
  <c r="O54" i="2"/>
  <c r="O97" i="2" s="1"/>
  <c r="N54" i="2"/>
  <c r="N97" i="2" s="1"/>
  <c r="N144" i="2" s="1"/>
  <c r="K54" i="2"/>
  <c r="M54" i="2" s="1"/>
  <c r="M97" i="2" s="1"/>
  <c r="J54" i="2"/>
  <c r="J97" i="2" s="1"/>
  <c r="I54" i="2"/>
  <c r="G54" i="2"/>
  <c r="G97" i="2" s="1"/>
  <c r="F54" i="2"/>
  <c r="F97" i="2" s="1"/>
  <c r="F144" i="2" s="1"/>
  <c r="X53" i="2"/>
  <c r="W53" i="2"/>
  <c r="Y53" i="2" s="1"/>
  <c r="V53" i="2"/>
  <c r="I53" i="2"/>
  <c r="H53" i="2"/>
  <c r="W52" i="2"/>
  <c r="Y52" i="2" s="1"/>
  <c r="V52" i="2"/>
  <c r="X52" i="2" s="1"/>
  <c r="Q52" i="2"/>
  <c r="P52" i="2"/>
  <c r="M52" i="2"/>
  <c r="L52" i="2"/>
  <c r="I52" i="2"/>
  <c r="H52" i="2"/>
  <c r="X51" i="2"/>
  <c r="W51" i="2"/>
  <c r="Y51" i="2" s="1"/>
  <c r="V51" i="2"/>
  <c r="Q51" i="2"/>
  <c r="P51" i="2"/>
  <c r="M51" i="2"/>
  <c r="L51" i="2"/>
  <c r="I51" i="2"/>
  <c r="H51" i="2"/>
  <c r="W50" i="2"/>
  <c r="V50" i="2"/>
  <c r="Y50" i="2" s="1"/>
  <c r="Q50" i="2"/>
  <c r="P50" i="2"/>
  <c r="I50" i="2"/>
  <c r="H50" i="2"/>
  <c r="W49" i="2"/>
  <c r="V49" i="2"/>
  <c r="Y49" i="2" s="1"/>
  <c r="M49" i="2"/>
  <c r="L49" i="2"/>
  <c r="I49" i="2"/>
  <c r="H49" i="2"/>
  <c r="W48" i="2"/>
  <c r="V48" i="2"/>
  <c r="Y48" i="2" s="1"/>
  <c r="I48" i="2"/>
  <c r="H48" i="2"/>
  <c r="X47" i="2"/>
  <c r="W47" i="2"/>
  <c r="Y47" i="2" s="1"/>
  <c r="V47" i="2"/>
  <c r="I47" i="2"/>
  <c r="H47" i="2"/>
  <c r="W46" i="2"/>
  <c r="Y46" i="2" s="1"/>
  <c r="V46" i="2"/>
  <c r="X46" i="2" s="1"/>
  <c r="U46" i="2"/>
  <c r="T46" i="2"/>
  <c r="Q46" i="2"/>
  <c r="P46" i="2"/>
  <c r="I46" i="2"/>
  <c r="H46" i="2"/>
  <c r="X45" i="2"/>
  <c r="W45" i="2"/>
  <c r="Y45" i="2" s="1"/>
  <c r="V45" i="2"/>
  <c r="M45" i="2"/>
  <c r="L45" i="2"/>
  <c r="L54" i="2" s="1"/>
  <c r="L97" i="2" s="1"/>
  <c r="I45" i="2"/>
  <c r="H45" i="2"/>
  <c r="X44" i="2"/>
  <c r="W44" i="2"/>
  <c r="Y44" i="2" s="1"/>
  <c r="V44" i="2"/>
  <c r="I44" i="2"/>
  <c r="H44" i="2"/>
  <c r="H54" i="2" s="1"/>
  <c r="H97" i="2" s="1"/>
  <c r="W43" i="2"/>
  <c r="Y43" i="2" s="1"/>
  <c r="V43" i="2"/>
  <c r="X43" i="2" s="1"/>
  <c r="I43" i="2"/>
  <c r="H43" i="2"/>
  <c r="Y42" i="2"/>
  <c r="X42" i="2"/>
  <c r="W42" i="2"/>
  <c r="V42" i="2"/>
  <c r="I42" i="2"/>
  <c r="H42" i="2"/>
  <c r="W41" i="2"/>
  <c r="V41" i="2"/>
  <c r="Y41" i="2" s="1"/>
  <c r="I41" i="2"/>
  <c r="H41" i="2"/>
  <c r="X40" i="2"/>
  <c r="W40" i="2"/>
  <c r="Y40" i="2" s="1"/>
  <c r="V40" i="2"/>
  <c r="Q40" i="2"/>
  <c r="P40" i="2"/>
  <c r="I40" i="2"/>
  <c r="H40" i="2"/>
  <c r="X39" i="2"/>
  <c r="W39" i="2"/>
  <c r="Y39" i="2" s="1"/>
  <c r="V39" i="2"/>
  <c r="Q39" i="2"/>
  <c r="P39" i="2"/>
  <c r="I39" i="2"/>
  <c r="H39" i="2"/>
  <c r="U38" i="2"/>
  <c r="S38" i="2"/>
  <c r="S96" i="2" s="1"/>
  <c r="R38" i="2"/>
  <c r="R86" i="2" s="1"/>
  <c r="R100" i="2" s="1"/>
  <c r="O38" i="2"/>
  <c r="Q38" i="2" s="1"/>
  <c r="Q96" i="2" s="1"/>
  <c r="N38" i="2"/>
  <c r="N96" i="2" s="1"/>
  <c r="M38" i="2"/>
  <c r="L38" i="2"/>
  <c r="L96" i="2" s="1"/>
  <c r="K38" i="2"/>
  <c r="K96" i="2" s="1"/>
  <c r="J38" i="2"/>
  <c r="J86" i="2" s="1"/>
  <c r="J100" i="2" s="1"/>
  <c r="H38" i="2"/>
  <c r="H86" i="2" s="1"/>
  <c r="H100" i="2" s="1"/>
  <c r="G38" i="2"/>
  <c r="I38" i="2" s="1"/>
  <c r="I96" i="2" s="1"/>
  <c r="F38" i="2"/>
  <c r="F96" i="2" s="1"/>
  <c r="Y37" i="2"/>
  <c r="X37" i="2"/>
  <c r="W37" i="2"/>
  <c r="V37" i="2"/>
  <c r="I37" i="2"/>
  <c r="H37" i="2"/>
  <c r="W36" i="2"/>
  <c r="V36" i="2"/>
  <c r="Y36" i="2" s="1"/>
  <c r="Q36" i="2"/>
  <c r="P36" i="2"/>
  <c r="I36" i="2"/>
  <c r="H36" i="2"/>
  <c r="W35" i="2"/>
  <c r="V35" i="2"/>
  <c r="Y35" i="2" s="1"/>
  <c r="I35" i="2"/>
  <c r="H35" i="2"/>
  <c r="X34" i="2"/>
  <c r="W34" i="2"/>
  <c r="Y34" i="2" s="1"/>
  <c r="V34" i="2"/>
  <c r="Q34" i="2"/>
  <c r="P34" i="2"/>
  <c r="I34" i="2"/>
  <c r="H34" i="2"/>
  <c r="X33" i="2"/>
  <c r="W33" i="2"/>
  <c r="Y33" i="2" s="1"/>
  <c r="V33" i="2"/>
  <c r="M33" i="2"/>
  <c r="L33" i="2"/>
  <c r="I33" i="2"/>
  <c r="H33" i="2"/>
  <c r="X32" i="2"/>
  <c r="W32" i="2"/>
  <c r="Y32" i="2" s="1"/>
  <c r="V32" i="2"/>
  <c r="M32" i="2"/>
  <c r="L32" i="2"/>
  <c r="I32" i="2"/>
  <c r="H32" i="2"/>
  <c r="X31" i="2"/>
  <c r="W31" i="2"/>
  <c r="Y31" i="2" s="1"/>
  <c r="V31" i="2"/>
  <c r="U31" i="2"/>
  <c r="T31" i="2"/>
  <c r="T38" i="2" s="1"/>
  <c r="I31" i="2"/>
  <c r="H31" i="2"/>
  <c r="X30" i="2"/>
  <c r="W30" i="2"/>
  <c r="Y30" i="2" s="1"/>
  <c r="V30" i="2"/>
  <c r="I30" i="2"/>
  <c r="H30" i="2"/>
  <c r="W29" i="2"/>
  <c r="Y29" i="2" s="1"/>
  <c r="V29" i="2"/>
  <c r="X29" i="2" s="1"/>
  <c r="M29" i="2"/>
  <c r="L29" i="2"/>
  <c r="I29" i="2"/>
  <c r="H29" i="2"/>
  <c r="W28" i="2"/>
  <c r="Y28" i="2" s="1"/>
  <c r="V28" i="2"/>
  <c r="X28" i="2" s="1"/>
  <c r="M28" i="2"/>
  <c r="L28" i="2"/>
  <c r="Y27" i="2"/>
  <c r="X27" i="2"/>
  <c r="W27" i="2"/>
  <c r="V27" i="2"/>
  <c r="I27" i="2"/>
  <c r="H27" i="2"/>
  <c r="W26" i="2"/>
  <c r="V26" i="2"/>
  <c r="Y26" i="2" s="1"/>
  <c r="Q26" i="2"/>
  <c r="P26" i="2"/>
  <c r="I26" i="2"/>
  <c r="H26" i="2"/>
  <c r="W25" i="2"/>
  <c r="V25" i="2"/>
  <c r="Y25" i="2" s="1"/>
  <c r="I25" i="2"/>
  <c r="H25" i="2"/>
  <c r="X24" i="2"/>
  <c r="W24" i="2"/>
  <c r="Y24" i="2" s="1"/>
  <c r="V24" i="2"/>
  <c r="Q24" i="2"/>
  <c r="P24" i="2"/>
  <c r="I24" i="2"/>
  <c r="H24" i="2"/>
  <c r="X23" i="2"/>
  <c r="W23" i="2"/>
  <c r="Y23" i="2" s="1"/>
  <c r="V23" i="2"/>
  <c r="Q23" i="2"/>
  <c r="P23" i="2"/>
  <c r="I23" i="2"/>
  <c r="H23" i="2"/>
  <c r="X22" i="2"/>
  <c r="W22" i="2"/>
  <c r="Y22" i="2" s="1"/>
  <c r="V22" i="2"/>
  <c r="I22" i="2"/>
  <c r="H22" i="2"/>
  <c r="W21" i="2"/>
  <c r="Y21" i="2" s="1"/>
  <c r="V21" i="2"/>
  <c r="X21" i="2" s="1"/>
  <c r="I21" i="2"/>
  <c r="H21" i="2"/>
  <c r="Y20" i="2"/>
  <c r="X20" i="2"/>
  <c r="W20" i="2"/>
  <c r="V20" i="2"/>
  <c r="I20" i="2"/>
  <c r="H20" i="2"/>
  <c r="W19" i="2"/>
  <c r="V19" i="2"/>
  <c r="Y19" i="2" s="1"/>
  <c r="Q19" i="2"/>
  <c r="P19" i="2"/>
  <c r="X18" i="2"/>
  <c r="W18" i="2"/>
  <c r="Y18" i="2" s="1"/>
  <c r="V18" i="2"/>
  <c r="Q18" i="2"/>
  <c r="P18" i="2"/>
  <c r="I18" i="2"/>
  <c r="H18" i="2"/>
  <c r="X17" i="2"/>
  <c r="W17" i="2"/>
  <c r="Y17" i="2" s="1"/>
  <c r="V17" i="2"/>
  <c r="I17" i="2"/>
  <c r="H17" i="2"/>
  <c r="W16" i="2"/>
  <c r="Y16" i="2" s="1"/>
  <c r="V16" i="2"/>
  <c r="X16" i="2" s="1"/>
  <c r="I16" i="2"/>
  <c r="H16" i="2"/>
  <c r="Y15" i="2"/>
  <c r="X15" i="2"/>
  <c r="W15" i="2"/>
  <c r="V15" i="2"/>
  <c r="I15" i="2"/>
  <c r="H15" i="2"/>
  <c r="W14" i="2"/>
  <c r="V14" i="2"/>
  <c r="Y14" i="2" s="1"/>
  <c r="M14" i="2"/>
  <c r="L14" i="2"/>
  <c r="I14" i="2"/>
  <c r="H14" i="2"/>
  <c r="W13" i="2"/>
  <c r="V13" i="2"/>
  <c r="Y13" i="2" s="1"/>
  <c r="Q13" i="2"/>
  <c r="P13" i="2"/>
  <c r="I13" i="2"/>
  <c r="H13" i="2"/>
  <c r="W12" i="2"/>
  <c r="V12" i="2"/>
  <c r="Y12" i="2" s="1"/>
  <c r="I12" i="2"/>
  <c r="H12" i="2"/>
  <c r="X11" i="2"/>
  <c r="W11" i="2"/>
  <c r="Y11" i="2" s="1"/>
  <c r="V11" i="2"/>
  <c r="Q11" i="2"/>
  <c r="P11" i="2"/>
  <c r="P38" i="2" s="1"/>
  <c r="W10" i="2"/>
  <c r="Y10" i="2" s="1"/>
  <c r="V10" i="2"/>
  <c r="X10" i="2" s="1"/>
  <c r="M10" i="2"/>
  <c r="L10" i="2"/>
  <c r="I10" i="2"/>
  <c r="H10" i="2"/>
  <c r="W9" i="2"/>
  <c r="Y9" i="2" s="1"/>
  <c r="V9" i="2"/>
  <c r="X9" i="2" s="1"/>
  <c r="Q9" i="2"/>
  <c r="P9" i="2"/>
  <c r="M9" i="2"/>
  <c r="L9" i="2"/>
  <c r="I9" i="2"/>
  <c r="H9" i="2"/>
  <c r="X8" i="2"/>
  <c r="W8" i="2"/>
  <c r="Y8" i="2" s="1"/>
  <c r="V8" i="2"/>
  <c r="V38" i="2" s="1"/>
  <c r="I8" i="2"/>
  <c r="H8" i="2"/>
  <c r="N214" i="1"/>
  <c r="K214" i="1"/>
  <c r="H214" i="1"/>
  <c r="E214" i="1"/>
  <c r="A214" i="1"/>
  <c r="N213" i="1"/>
  <c r="K213" i="1"/>
  <c r="H213" i="1"/>
  <c r="E213" i="1"/>
  <c r="A213" i="1"/>
  <c r="N212" i="1"/>
  <c r="K212" i="1"/>
  <c r="H212" i="1"/>
  <c r="E212" i="1"/>
  <c r="A212" i="1"/>
  <c r="N211" i="1"/>
  <c r="K211" i="1"/>
  <c r="H211" i="1"/>
  <c r="E211" i="1"/>
  <c r="A211" i="1"/>
  <c r="A210" i="1"/>
  <c r="N207" i="1"/>
  <c r="K207" i="1"/>
  <c r="H207" i="1"/>
  <c r="E207" i="1"/>
  <c r="A207" i="1"/>
  <c r="N206" i="1"/>
  <c r="K206" i="1"/>
  <c r="H206" i="1"/>
  <c r="E206" i="1"/>
  <c r="A206" i="1"/>
  <c r="N205" i="1"/>
  <c r="K205" i="1"/>
  <c r="H205" i="1"/>
  <c r="E205" i="1"/>
  <c r="A205" i="1"/>
  <c r="N204" i="1"/>
  <c r="K204" i="1"/>
  <c r="H204" i="1"/>
  <c r="E204" i="1"/>
  <c r="A204" i="1"/>
  <c r="A203" i="1"/>
  <c r="N200" i="1"/>
  <c r="K200" i="1"/>
  <c r="H200" i="1"/>
  <c r="E200" i="1"/>
  <c r="A200" i="1"/>
  <c r="N199" i="1"/>
  <c r="K199" i="1"/>
  <c r="H199" i="1"/>
  <c r="E199" i="1"/>
  <c r="A199" i="1"/>
  <c r="N198" i="1"/>
  <c r="K198" i="1"/>
  <c r="H198" i="1"/>
  <c r="E198" i="1"/>
  <c r="A198" i="1"/>
  <c r="N197" i="1"/>
  <c r="K197" i="1"/>
  <c r="H197" i="1"/>
  <c r="E197" i="1"/>
  <c r="A197" i="1"/>
  <c r="A196" i="1"/>
  <c r="N193" i="1"/>
  <c r="K193" i="1"/>
  <c r="H193" i="1"/>
  <c r="E193" i="1"/>
  <c r="A193" i="1"/>
  <c r="N192" i="1"/>
  <c r="K192" i="1"/>
  <c r="H192" i="1"/>
  <c r="E192" i="1"/>
  <c r="A192" i="1"/>
  <c r="N191" i="1"/>
  <c r="K191" i="1"/>
  <c r="H191" i="1"/>
  <c r="E191" i="1"/>
  <c r="A191" i="1"/>
  <c r="N190" i="1"/>
  <c r="K190" i="1"/>
  <c r="H190" i="1"/>
  <c r="E190" i="1"/>
  <c r="A190" i="1"/>
  <c r="A189" i="1"/>
  <c r="N186" i="1"/>
  <c r="K186" i="1"/>
  <c r="H186" i="1"/>
  <c r="E186" i="1"/>
  <c r="A186" i="1"/>
  <c r="N185" i="1"/>
  <c r="K185" i="1"/>
  <c r="H185" i="1"/>
  <c r="E185" i="1"/>
  <c r="A185" i="1"/>
  <c r="N184" i="1"/>
  <c r="K184" i="1"/>
  <c r="H184" i="1"/>
  <c r="E184" i="1"/>
  <c r="A184" i="1"/>
  <c r="N183" i="1"/>
  <c r="K183" i="1"/>
  <c r="H183" i="1"/>
  <c r="E183" i="1"/>
  <c r="A183" i="1"/>
  <c r="A182" i="1"/>
  <c r="W96" i="5" l="1"/>
  <c r="Y38" i="5"/>
  <c r="Y96" i="5" s="1"/>
  <c r="M147" i="2"/>
  <c r="L147" i="2"/>
  <c r="V86" i="3"/>
  <c r="V96" i="3"/>
  <c r="W98" i="3"/>
  <c r="Y70" i="3"/>
  <c r="Y98" i="3" s="1"/>
  <c r="T96" i="4"/>
  <c r="P145" i="2"/>
  <c r="W99" i="2"/>
  <c r="Y85" i="2"/>
  <c r="Y99" i="2" s="1"/>
  <c r="W96" i="3"/>
  <c r="Y38" i="3"/>
  <c r="Y96" i="3" s="1"/>
  <c r="V96" i="2"/>
  <c r="G146" i="2"/>
  <c r="I146" i="2" s="1"/>
  <c r="T147" i="2"/>
  <c r="T96" i="3"/>
  <c r="I146" i="3"/>
  <c r="F145" i="2"/>
  <c r="H145" i="2" s="1"/>
  <c r="K100" i="3"/>
  <c r="G144" i="3"/>
  <c r="I144" i="3" s="1"/>
  <c r="T96" i="2"/>
  <c r="T86" i="2"/>
  <c r="T100" i="2" s="1"/>
  <c r="P86" i="2"/>
  <c r="P100" i="2" s="1"/>
  <c r="P96" i="2"/>
  <c r="P96" i="3"/>
  <c r="P86" i="3"/>
  <c r="P100" i="3" s="1"/>
  <c r="H144" i="3"/>
  <c r="H145" i="3"/>
  <c r="Q146" i="2"/>
  <c r="O100" i="3"/>
  <c r="L114" i="3"/>
  <c r="W97" i="3"/>
  <c r="Y54" i="3"/>
  <c r="Y97" i="3" s="1"/>
  <c r="W99" i="3"/>
  <c r="Y85" i="3"/>
  <c r="Y99" i="3" s="1"/>
  <c r="G145" i="3"/>
  <c r="I145" i="3" s="1"/>
  <c r="Y32" i="4"/>
  <c r="X32" i="4"/>
  <c r="Y22" i="5"/>
  <c r="X22" i="5"/>
  <c r="V54" i="2"/>
  <c r="V97" i="2" s="1"/>
  <c r="W70" i="2"/>
  <c r="K86" i="2"/>
  <c r="S86" i="2"/>
  <c r="G96" i="2"/>
  <c r="G143" i="2" s="1"/>
  <c r="O96" i="2"/>
  <c r="O143" i="2" s="1"/>
  <c r="K97" i="2"/>
  <c r="G144" i="2" s="1"/>
  <c r="S97" i="2"/>
  <c r="O144" i="2" s="1"/>
  <c r="M38" i="3"/>
  <c r="M96" i="3" s="1"/>
  <c r="U38" i="3"/>
  <c r="U96" i="3" s="1"/>
  <c r="I54" i="3"/>
  <c r="I97" i="3" s="1"/>
  <c r="Q54" i="3"/>
  <c r="Q97" i="3" s="1"/>
  <c r="X74" i="3"/>
  <c r="L85" i="3"/>
  <c r="L99" i="3" s="1"/>
  <c r="G96" i="3"/>
  <c r="S97" i="3"/>
  <c r="O144" i="3" s="1"/>
  <c r="O99" i="3"/>
  <c r="O146" i="3" s="1"/>
  <c r="Q146" i="3" s="1"/>
  <c r="I125" i="3"/>
  <c r="Y33" i="4"/>
  <c r="X33" i="4"/>
  <c r="R86" i="4"/>
  <c r="Y39" i="4"/>
  <c r="X39" i="4"/>
  <c r="V54" i="4"/>
  <c r="V97" i="4" s="1"/>
  <c r="X50" i="4"/>
  <c r="I70" i="4"/>
  <c r="I98" i="4" s="1"/>
  <c r="G86" i="4"/>
  <c r="G98" i="4"/>
  <c r="G145" i="4" s="1"/>
  <c r="I145" i="4" s="1"/>
  <c r="Y81" i="4"/>
  <c r="X81" i="4"/>
  <c r="Y11" i="5"/>
  <c r="X11" i="5"/>
  <c r="Y23" i="5"/>
  <c r="X23" i="5"/>
  <c r="Y33" i="5"/>
  <c r="X33" i="5"/>
  <c r="O96" i="5"/>
  <c r="Q38" i="5"/>
  <c r="Q96" i="5" s="1"/>
  <c r="O86" i="5"/>
  <c r="Y40" i="5"/>
  <c r="X40" i="5"/>
  <c r="Y51" i="5"/>
  <c r="X51" i="5"/>
  <c r="Y72" i="5"/>
  <c r="X72" i="5"/>
  <c r="P86" i="5"/>
  <c r="P100" i="5" s="1"/>
  <c r="Q145" i="5"/>
  <c r="I86" i="6"/>
  <c r="I100" i="6" s="1"/>
  <c r="N97" i="6"/>
  <c r="N144" i="6" s="1"/>
  <c r="P144" i="6" s="1"/>
  <c r="Q54" i="6"/>
  <c r="Q97" i="6" s="1"/>
  <c r="P54" i="6"/>
  <c r="P97" i="6" s="1"/>
  <c r="Y67" i="6"/>
  <c r="X67" i="6"/>
  <c r="K99" i="6"/>
  <c r="G146" i="6" s="1"/>
  <c r="M85" i="6"/>
  <c r="M99" i="6" s="1"/>
  <c r="L85" i="6"/>
  <c r="L99" i="6" s="1"/>
  <c r="O143" i="6"/>
  <c r="U143" i="6"/>
  <c r="T143" i="6"/>
  <c r="Y32" i="5"/>
  <c r="X32" i="5"/>
  <c r="U86" i="5"/>
  <c r="U100" i="5" s="1"/>
  <c r="S100" i="5"/>
  <c r="Y60" i="5"/>
  <c r="X60" i="5"/>
  <c r="Y44" i="7"/>
  <c r="X44" i="7"/>
  <c r="W54" i="2"/>
  <c r="X58" i="2"/>
  <c r="L70" i="2"/>
  <c r="L98" i="2" s="1"/>
  <c r="X71" i="2"/>
  <c r="H96" i="2"/>
  <c r="F86" i="3"/>
  <c r="N86" i="3"/>
  <c r="X41" i="3"/>
  <c r="Y55" i="3"/>
  <c r="Y57" i="3"/>
  <c r="G86" i="3"/>
  <c r="R86" i="3"/>
  <c r="R100" i="3" s="1"/>
  <c r="T143" i="3"/>
  <c r="P38" i="4"/>
  <c r="Y17" i="4"/>
  <c r="F96" i="4"/>
  <c r="I38" i="4"/>
  <c r="I96" i="4" s="1"/>
  <c r="H38" i="4"/>
  <c r="F86" i="4"/>
  <c r="W97" i="4"/>
  <c r="Y54" i="4"/>
  <c r="Y97" i="4" s="1"/>
  <c r="Y44" i="4"/>
  <c r="X44" i="4"/>
  <c r="Y48" i="4"/>
  <c r="X49" i="4"/>
  <c r="J97" i="4"/>
  <c r="M54" i="4"/>
  <c r="M97" i="4" s="1"/>
  <c r="X62" i="4"/>
  <c r="M147" i="4"/>
  <c r="Y17" i="5"/>
  <c r="X17" i="5"/>
  <c r="F100" i="5"/>
  <c r="Y45" i="5"/>
  <c r="X45" i="5"/>
  <c r="K97" i="5"/>
  <c r="G144" i="5" s="1"/>
  <c r="M54" i="5"/>
  <c r="M97" i="5" s="1"/>
  <c r="Y76" i="5"/>
  <c r="X76" i="5"/>
  <c r="J96" i="6"/>
  <c r="L38" i="6"/>
  <c r="J86" i="6"/>
  <c r="J100" i="6" s="1"/>
  <c r="Y42" i="6"/>
  <c r="X42" i="6"/>
  <c r="Q144" i="6"/>
  <c r="Y59" i="6"/>
  <c r="X59" i="6"/>
  <c r="K98" i="6"/>
  <c r="M70" i="6"/>
  <c r="M98" i="6" s="1"/>
  <c r="L70" i="6"/>
  <c r="L98" i="6" s="1"/>
  <c r="W96" i="6"/>
  <c r="G96" i="5"/>
  <c r="G143" i="5" s="1"/>
  <c r="I143" i="5" s="1"/>
  <c r="I38" i="5"/>
  <c r="I96" i="5" s="1"/>
  <c r="H38" i="5"/>
  <c r="G86" i="5"/>
  <c r="Y39" i="7"/>
  <c r="X39" i="7"/>
  <c r="V54" i="7"/>
  <c r="V97" i="7" s="1"/>
  <c r="X55" i="2"/>
  <c r="X56" i="2"/>
  <c r="X64" i="2"/>
  <c r="X81" i="2"/>
  <c r="F86" i="2"/>
  <c r="N86" i="2"/>
  <c r="J96" i="2"/>
  <c r="F143" i="2" s="1"/>
  <c r="H143" i="2" s="1"/>
  <c r="R96" i="2"/>
  <c r="N143" i="2" s="1"/>
  <c r="P143" i="2" s="1"/>
  <c r="X8" i="3"/>
  <c r="X11" i="3"/>
  <c r="X17" i="3"/>
  <c r="X18" i="3"/>
  <c r="X22" i="3"/>
  <c r="X23" i="3"/>
  <c r="X24" i="3"/>
  <c r="X30" i="3"/>
  <c r="X31" i="3"/>
  <c r="X32" i="3"/>
  <c r="X33" i="3"/>
  <c r="X34" i="3"/>
  <c r="H38" i="3"/>
  <c r="X39" i="3"/>
  <c r="X40" i="3"/>
  <c r="X44" i="3"/>
  <c r="X45" i="3"/>
  <c r="X47" i="3"/>
  <c r="X51" i="3"/>
  <c r="X53" i="3"/>
  <c r="T54" i="3"/>
  <c r="T97" i="3" s="1"/>
  <c r="X78" i="3"/>
  <c r="J86" i="3"/>
  <c r="J100" i="3" s="1"/>
  <c r="K96" i="3"/>
  <c r="V38" i="4"/>
  <c r="G144" i="4"/>
  <c r="Y44" i="5"/>
  <c r="X44" i="5"/>
  <c r="Y75" i="5"/>
  <c r="X75" i="5"/>
  <c r="Y79" i="5"/>
  <c r="X79" i="5"/>
  <c r="F143" i="5"/>
  <c r="G146" i="5"/>
  <c r="T96" i="6"/>
  <c r="N100" i="6"/>
  <c r="Y57" i="6"/>
  <c r="Y58" i="6"/>
  <c r="X58" i="6"/>
  <c r="Y71" i="6"/>
  <c r="X71" i="6"/>
  <c r="Y84" i="6"/>
  <c r="X84" i="6"/>
  <c r="Q146" i="6"/>
  <c r="U145" i="6"/>
  <c r="T145" i="6"/>
  <c r="S86" i="3"/>
  <c r="Y66" i="6"/>
  <c r="X66" i="6"/>
  <c r="Y14" i="7"/>
  <c r="X14" i="7"/>
  <c r="F100" i="8"/>
  <c r="X12" i="2"/>
  <c r="X38" i="2" s="1"/>
  <c r="X96" i="2" s="1"/>
  <c r="X13" i="2"/>
  <c r="X14" i="2"/>
  <c r="X19" i="2"/>
  <c r="X25" i="2"/>
  <c r="X26" i="2"/>
  <c r="X35" i="2"/>
  <c r="X36" i="2"/>
  <c r="X41" i="2"/>
  <c r="X48" i="2"/>
  <c r="X49" i="2"/>
  <c r="X50" i="2"/>
  <c r="G86" i="2"/>
  <c r="O86" i="2"/>
  <c r="Y8" i="3"/>
  <c r="Q38" i="3"/>
  <c r="Q96" i="3" s="1"/>
  <c r="Y39" i="3"/>
  <c r="M54" i="3"/>
  <c r="M97" i="3" s="1"/>
  <c r="X60" i="3"/>
  <c r="X70" i="3" s="1"/>
  <c r="X98" i="3" s="1"/>
  <c r="X71" i="3"/>
  <c r="Y78" i="3"/>
  <c r="O98" i="3"/>
  <c r="O145" i="3" s="1"/>
  <c r="Q145" i="3" s="1"/>
  <c r="Y8" i="4"/>
  <c r="X13" i="4"/>
  <c r="X38" i="4" s="1"/>
  <c r="X96" i="4" s="1"/>
  <c r="X19" i="4"/>
  <c r="X35" i="4"/>
  <c r="X41" i="4"/>
  <c r="Y47" i="4"/>
  <c r="X47" i="4"/>
  <c r="Y53" i="4"/>
  <c r="X53" i="4"/>
  <c r="W85" i="4"/>
  <c r="M86" i="4"/>
  <c r="M100" i="4" s="1"/>
  <c r="Y31" i="5"/>
  <c r="X31" i="5"/>
  <c r="K100" i="5"/>
  <c r="Y53" i="5"/>
  <c r="X53" i="5"/>
  <c r="L114" i="6"/>
  <c r="O100" i="6"/>
  <c r="Q86" i="6"/>
  <c r="Q100" i="6" s="1"/>
  <c r="W97" i="6"/>
  <c r="Y54" i="6"/>
  <c r="Y97" i="6" s="1"/>
  <c r="F144" i="6"/>
  <c r="H144" i="6" s="1"/>
  <c r="V54" i="6"/>
  <c r="V97" i="6" s="1"/>
  <c r="Y65" i="6"/>
  <c r="X65" i="6"/>
  <c r="Y69" i="6"/>
  <c r="X69" i="6"/>
  <c r="Y78" i="6"/>
  <c r="X78" i="6"/>
  <c r="W85" i="6"/>
  <c r="G145" i="6"/>
  <c r="V96" i="9"/>
  <c r="W38" i="2"/>
  <c r="L70" i="3"/>
  <c r="L98" i="3" s="1"/>
  <c r="N96" i="3"/>
  <c r="N143" i="3" s="1"/>
  <c r="P143" i="3" s="1"/>
  <c r="L96" i="4"/>
  <c r="Q70" i="4"/>
  <c r="Q98" i="4" s="1"/>
  <c r="O86" i="4"/>
  <c r="O98" i="4"/>
  <c r="O145" i="4" s="1"/>
  <c r="Q145" i="4" s="1"/>
  <c r="O144" i="4"/>
  <c r="P146" i="4"/>
  <c r="V96" i="5"/>
  <c r="Y47" i="5"/>
  <c r="X47" i="5"/>
  <c r="W99" i="5"/>
  <c r="P146" i="5"/>
  <c r="M147" i="5"/>
  <c r="V86" i="6"/>
  <c r="V96" i="6"/>
  <c r="R96" i="6"/>
  <c r="U38" i="6"/>
  <c r="U96" i="6" s="1"/>
  <c r="R86" i="6"/>
  <c r="R100" i="6" s="1"/>
  <c r="G144" i="6"/>
  <c r="I144" i="6" s="1"/>
  <c r="F145" i="6"/>
  <c r="H145" i="6" s="1"/>
  <c r="W70" i="6"/>
  <c r="Y83" i="6"/>
  <c r="X83" i="6"/>
  <c r="K86" i="6"/>
  <c r="W86" i="6" s="1"/>
  <c r="G100" i="6"/>
  <c r="M144" i="8"/>
  <c r="L144" i="8"/>
  <c r="M146" i="8"/>
  <c r="L146" i="8"/>
  <c r="O96" i="3"/>
  <c r="O143" i="3" s="1"/>
  <c r="Y34" i="4"/>
  <c r="X34" i="4"/>
  <c r="N96" i="4"/>
  <c r="Q38" i="4"/>
  <c r="Q96" i="4" s="1"/>
  <c r="N86" i="4"/>
  <c r="Y40" i="4"/>
  <c r="X40" i="4"/>
  <c r="F144" i="4"/>
  <c r="H144" i="4" s="1"/>
  <c r="R97" i="4"/>
  <c r="N144" i="4" s="1"/>
  <c r="P144" i="4" s="1"/>
  <c r="U54" i="4"/>
  <c r="U97" i="4" s="1"/>
  <c r="T54" i="4"/>
  <c r="T97" i="4" s="1"/>
  <c r="Y8" i="5"/>
  <c r="X8" i="5"/>
  <c r="Y24" i="5"/>
  <c r="X24" i="5"/>
  <c r="Y30" i="5"/>
  <c r="X30" i="5"/>
  <c r="Y34" i="5"/>
  <c r="X34" i="5"/>
  <c r="W98" i="5"/>
  <c r="Y73" i="5"/>
  <c r="X73" i="5"/>
  <c r="Y68" i="6"/>
  <c r="X68" i="6"/>
  <c r="S100" i="6"/>
  <c r="U86" i="6"/>
  <c r="U100" i="6" s="1"/>
  <c r="Q145" i="6"/>
  <c r="N98" i="8"/>
  <c r="N145" i="8" s="1"/>
  <c r="P145" i="8" s="1"/>
  <c r="Q70" i="8"/>
  <c r="Q98" i="8" s="1"/>
  <c r="N86" i="8"/>
  <c r="U147" i="10"/>
  <c r="T147" i="10"/>
  <c r="S147" i="3"/>
  <c r="M125" i="3"/>
  <c r="W54" i="5"/>
  <c r="Y39" i="5"/>
  <c r="X39" i="5"/>
  <c r="L38" i="3"/>
  <c r="P54" i="3"/>
  <c r="P97" i="3" s="1"/>
  <c r="X80" i="3"/>
  <c r="F96" i="3"/>
  <c r="F143" i="3" s="1"/>
  <c r="Y18" i="4"/>
  <c r="Y30" i="4"/>
  <c r="Y45" i="4"/>
  <c r="X45" i="4"/>
  <c r="Y51" i="4"/>
  <c r="X51" i="4"/>
  <c r="X55" i="4"/>
  <c r="W70" i="4"/>
  <c r="Y56" i="4"/>
  <c r="H145" i="4"/>
  <c r="Y18" i="5"/>
  <c r="X18" i="5"/>
  <c r="I114" i="5"/>
  <c r="N100" i="5"/>
  <c r="N147" i="5" s="1"/>
  <c r="S97" i="5"/>
  <c r="O144" i="5" s="1"/>
  <c r="U54" i="5"/>
  <c r="U97" i="5" s="1"/>
  <c r="T54" i="5"/>
  <c r="T97" i="5" s="1"/>
  <c r="Y77" i="5"/>
  <c r="X77" i="5"/>
  <c r="P38" i="6"/>
  <c r="Y27" i="6"/>
  <c r="X27" i="6"/>
  <c r="I113" i="6"/>
  <c r="F100" i="6"/>
  <c r="F147" i="6" s="1"/>
  <c r="H54" i="6"/>
  <c r="H97" i="6" s="1"/>
  <c r="Y82" i="6"/>
  <c r="X82" i="6"/>
  <c r="G143" i="6"/>
  <c r="I143" i="6" s="1"/>
  <c r="L113" i="6"/>
  <c r="Y85" i="7"/>
  <c r="Y99" i="7" s="1"/>
  <c r="W99" i="7"/>
  <c r="T86" i="8"/>
  <c r="T100" i="8" s="1"/>
  <c r="T96" i="8"/>
  <c r="G99" i="4"/>
  <c r="G146" i="4" s="1"/>
  <c r="I146" i="4" s="1"/>
  <c r="O99" i="4"/>
  <c r="O146" i="4" s="1"/>
  <c r="Q146" i="4" s="1"/>
  <c r="J98" i="5"/>
  <c r="F145" i="5" s="1"/>
  <c r="J99" i="5"/>
  <c r="F146" i="5" s="1"/>
  <c r="H146" i="5" s="1"/>
  <c r="J147" i="5"/>
  <c r="L147" i="5" s="1"/>
  <c r="R147" i="5"/>
  <c r="T147" i="5" s="1"/>
  <c r="X8" i="6"/>
  <c r="X11" i="6"/>
  <c r="X17" i="6"/>
  <c r="X18" i="6"/>
  <c r="X22" i="6"/>
  <c r="X23" i="6"/>
  <c r="X24" i="6"/>
  <c r="X30" i="6"/>
  <c r="X31" i="6"/>
  <c r="X32" i="6"/>
  <c r="X33" i="6"/>
  <c r="X34" i="6"/>
  <c r="H38" i="6"/>
  <c r="X39" i="6"/>
  <c r="X40" i="6"/>
  <c r="X44" i="6"/>
  <c r="X45" i="6"/>
  <c r="X47" i="6"/>
  <c r="X51" i="6"/>
  <c r="X53" i="6"/>
  <c r="T54" i="6"/>
  <c r="T97" i="6" s="1"/>
  <c r="L96" i="7"/>
  <c r="Y40" i="7"/>
  <c r="X40" i="7"/>
  <c r="Y45" i="7"/>
  <c r="X45" i="7"/>
  <c r="Y51" i="7"/>
  <c r="X51" i="7"/>
  <c r="Y57" i="7"/>
  <c r="P146" i="7"/>
  <c r="X38" i="8"/>
  <c r="X96" i="8" s="1"/>
  <c r="P96" i="8"/>
  <c r="H70" i="8"/>
  <c r="H98" i="8" s="1"/>
  <c r="Y74" i="8"/>
  <c r="X74" i="8"/>
  <c r="Y80" i="8"/>
  <c r="X80" i="8"/>
  <c r="G146" i="8"/>
  <c r="I146" i="8" s="1"/>
  <c r="U143" i="8"/>
  <c r="T143" i="8"/>
  <c r="U145" i="8"/>
  <c r="T145" i="8"/>
  <c r="Y21" i="9"/>
  <c r="X21" i="9"/>
  <c r="H96" i="9"/>
  <c r="Q86" i="9"/>
  <c r="Q100" i="9" s="1"/>
  <c r="G143" i="10"/>
  <c r="T86" i="12"/>
  <c r="T100" i="12" s="1"/>
  <c r="T96" i="12"/>
  <c r="Y50" i="12"/>
  <c r="X50" i="12"/>
  <c r="P96" i="14"/>
  <c r="X58" i="4"/>
  <c r="L70" i="4"/>
  <c r="L98" i="4" s="1"/>
  <c r="X71" i="4"/>
  <c r="L85" i="4"/>
  <c r="L99" i="4" s="1"/>
  <c r="X41" i="5"/>
  <c r="Y55" i="5"/>
  <c r="K96" i="5"/>
  <c r="S96" i="5"/>
  <c r="Y8" i="6"/>
  <c r="I38" i="6"/>
  <c r="I96" i="6" s="1"/>
  <c r="Q38" i="6"/>
  <c r="Q96" i="6" s="1"/>
  <c r="Y39" i="6"/>
  <c r="F96" i="6"/>
  <c r="F143" i="6" s="1"/>
  <c r="N96" i="6"/>
  <c r="N143" i="6" s="1"/>
  <c r="P143" i="6" s="1"/>
  <c r="P38" i="7"/>
  <c r="Y17" i="7"/>
  <c r="X17" i="7"/>
  <c r="Y23" i="7"/>
  <c r="X23" i="7"/>
  <c r="Y30" i="7"/>
  <c r="X30" i="7"/>
  <c r="Y34" i="7"/>
  <c r="X34" i="7"/>
  <c r="N96" i="7"/>
  <c r="Q38" i="7"/>
  <c r="Q96" i="7" s="1"/>
  <c r="N86" i="7"/>
  <c r="Y42" i="7"/>
  <c r="X42" i="7"/>
  <c r="J97" i="7"/>
  <c r="M54" i="7"/>
  <c r="M97" i="7" s="1"/>
  <c r="X59" i="7"/>
  <c r="X62" i="7"/>
  <c r="X65" i="7"/>
  <c r="X69" i="7"/>
  <c r="W70" i="7"/>
  <c r="K99" i="7"/>
  <c r="G146" i="7" s="1"/>
  <c r="I146" i="7" s="1"/>
  <c r="L143" i="7"/>
  <c r="L147" i="7"/>
  <c r="W99" i="8"/>
  <c r="F143" i="8"/>
  <c r="Y10" i="9"/>
  <c r="X10" i="9"/>
  <c r="Q145" i="9"/>
  <c r="M38" i="4"/>
  <c r="M96" i="4" s="1"/>
  <c r="U38" i="4"/>
  <c r="U96" i="4" s="1"/>
  <c r="I54" i="4"/>
  <c r="I97" i="4" s="1"/>
  <c r="Q54" i="4"/>
  <c r="Q97" i="4" s="1"/>
  <c r="J96" i="4"/>
  <c r="R96" i="4"/>
  <c r="K147" i="6"/>
  <c r="M147" i="6" s="1"/>
  <c r="I125" i="6"/>
  <c r="Y8" i="7"/>
  <c r="X8" i="7"/>
  <c r="X38" i="7" s="1"/>
  <c r="X96" i="7" s="1"/>
  <c r="Y13" i="7"/>
  <c r="Y22" i="7"/>
  <c r="X22" i="7"/>
  <c r="Y26" i="7"/>
  <c r="Y33" i="7"/>
  <c r="X33" i="7"/>
  <c r="R86" i="7"/>
  <c r="R100" i="7" s="1"/>
  <c r="R96" i="7"/>
  <c r="U38" i="7"/>
  <c r="U96" i="7" s="1"/>
  <c r="Y54" i="7"/>
  <c r="Y97" i="7" s="1"/>
  <c r="N97" i="7"/>
  <c r="Q54" i="7"/>
  <c r="Q97" i="7" s="1"/>
  <c r="P54" i="7"/>
  <c r="P97" i="7" s="1"/>
  <c r="X61" i="7"/>
  <c r="X68" i="7"/>
  <c r="H145" i="7"/>
  <c r="G86" i="7"/>
  <c r="L146" i="7"/>
  <c r="X14" i="8"/>
  <c r="Y63" i="8"/>
  <c r="X63" i="8"/>
  <c r="Q145" i="8"/>
  <c r="N99" i="8"/>
  <c r="N146" i="8" s="1"/>
  <c r="P146" i="8" s="1"/>
  <c r="Q85" i="8"/>
  <c r="Q99" i="8" s="1"/>
  <c r="N143" i="8"/>
  <c r="W96" i="9"/>
  <c r="Y38" i="9"/>
  <c r="Y96" i="9" s="1"/>
  <c r="Y9" i="9"/>
  <c r="X9" i="9"/>
  <c r="X38" i="9" s="1"/>
  <c r="X96" i="9" s="1"/>
  <c r="Y43" i="9"/>
  <c r="X43" i="9"/>
  <c r="X77" i="9"/>
  <c r="S147" i="4"/>
  <c r="U147" i="4" s="1"/>
  <c r="V70" i="5"/>
  <c r="V98" i="5" s="1"/>
  <c r="V85" i="5"/>
  <c r="V99" i="5" s="1"/>
  <c r="J86" i="5"/>
  <c r="J100" i="5" s="1"/>
  <c r="W38" i="7"/>
  <c r="F96" i="7"/>
  <c r="F143" i="7" s="1"/>
  <c r="H143" i="7" s="1"/>
  <c r="I38" i="7"/>
  <c r="I96" i="7" s="1"/>
  <c r="H38" i="7"/>
  <c r="F86" i="7"/>
  <c r="H146" i="7"/>
  <c r="H85" i="8"/>
  <c r="H99" i="8" s="1"/>
  <c r="Q146" i="8"/>
  <c r="U144" i="8"/>
  <c r="T144" i="8"/>
  <c r="U146" i="8"/>
  <c r="T146" i="8"/>
  <c r="Y29" i="9"/>
  <c r="X29" i="9"/>
  <c r="H54" i="9"/>
  <c r="H97" i="9" s="1"/>
  <c r="P96" i="10"/>
  <c r="H70" i="10"/>
  <c r="H98" i="10" s="1"/>
  <c r="X77" i="10"/>
  <c r="Y77" i="10"/>
  <c r="W99" i="11"/>
  <c r="Y85" i="11"/>
  <c r="Y99" i="11" s="1"/>
  <c r="W38" i="4"/>
  <c r="L143" i="4"/>
  <c r="T143" i="4"/>
  <c r="L144" i="4"/>
  <c r="T144" i="4"/>
  <c r="L145" i="4"/>
  <c r="T145" i="4"/>
  <c r="L146" i="4"/>
  <c r="T146" i="4"/>
  <c r="X9" i="5"/>
  <c r="X10" i="5"/>
  <c r="X16" i="5"/>
  <c r="X21" i="5"/>
  <c r="X28" i="5"/>
  <c r="X29" i="5"/>
  <c r="X43" i="5"/>
  <c r="X46" i="5"/>
  <c r="X52" i="5"/>
  <c r="M38" i="6"/>
  <c r="M96" i="6" s="1"/>
  <c r="I54" i="6"/>
  <c r="I97" i="6" s="1"/>
  <c r="X55" i="6"/>
  <c r="X56" i="6"/>
  <c r="X64" i="6"/>
  <c r="T96" i="7"/>
  <c r="T86" i="7"/>
  <c r="T100" i="7" s="1"/>
  <c r="Y32" i="7"/>
  <c r="X32" i="7"/>
  <c r="Y36" i="7"/>
  <c r="V38" i="7"/>
  <c r="Y47" i="7"/>
  <c r="X47" i="7"/>
  <c r="Y53" i="7"/>
  <c r="X53" i="7"/>
  <c r="R97" i="7"/>
  <c r="U54" i="7"/>
  <c r="U97" i="7" s="1"/>
  <c r="T54" i="7"/>
  <c r="T97" i="7" s="1"/>
  <c r="O86" i="7"/>
  <c r="O98" i="7"/>
  <c r="O145" i="7" s="1"/>
  <c r="Q145" i="7" s="1"/>
  <c r="K100" i="7"/>
  <c r="U86" i="8"/>
  <c r="U100" i="8" s="1"/>
  <c r="S100" i="8"/>
  <c r="Y62" i="8"/>
  <c r="X62" i="8"/>
  <c r="H144" i="8"/>
  <c r="T96" i="9"/>
  <c r="T86" i="9"/>
  <c r="T100" i="9" s="1"/>
  <c r="O100" i="9"/>
  <c r="Y52" i="9"/>
  <c r="X52" i="9"/>
  <c r="I144" i="9"/>
  <c r="X76" i="9"/>
  <c r="Q146" i="9"/>
  <c r="G144" i="10"/>
  <c r="I144" i="10" s="1"/>
  <c r="K100" i="11"/>
  <c r="X58" i="5"/>
  <c r="X59" i="5"/>
  <c r="X65" i="5"/>
  <c r="X66" i="5"/>
  <c r="X67" i="5"/>
  <c r="X68" i="5"/>
  <c r="X70" i="5" s="1"/>
  <c r="X98" i="5" s="1"/>
  <c r="X69" i="5"/>
  <c r="L70" i="5"/>
  <c r="L98" i="5" s="1"/>
  <c r="X71" i="5"/>
  <c r="X78" i="5"/>
  <c r="X82" i="5"/>
  <c r="X83" i="5"/>
  <c r="X84" i="5"/>
  <c r="L85" i="5"/>
  <c r="L99" i="5" s="1"/>
  <c r="X12" i="6"/>
  <c r="X13" i="6"/>
  <c r="X14" i="6"/>
  <c r="X19" i="6"/>
  <c r="X25" i="6"/>
  <c r="X26" i="6"/>
  <c r="X35" i="6"/>
  <c r="X36" i="6"/>
  <c r="X41" i="6"/>
  <c r="X48" i="6"/>
  <c r="X49" i="6"/>
  <c r="X50" i="6"/>
  <c r="S147" i="6"/>
  <c r="M125" i="6"/>
  <c r="U144" i="6"/>
  <c r="U146" i="6"/>
  <c r="Y35" i="7"/>
  <c r="J86" i="7"/>
  <c r="J100" i="7" s="1"/>
  <c r="J96" i="7"/>
  <c r="M38" i="7"/>
  <c r="M96" i="7" s="1"/>
  <c r="H54" i="7"/>
  <c r="H97" i="7" s="1"/>
  <c r="L54" i="7"/>
  <c r="L97" i="7" s="1"/>
  <c r="X82" i="7"/>
  <c r="L85" i="7"/>
  <c r="L99" i="7" s="1"/>
  <c r="U86" i="7"/>
  <c r="U100" i="7" s="1"/>
  <c r="T147" i="7"/>
  <c r="T146" i="7"/>
  <c r="X10" i="8"/>
  <c r="X35" i="8"/>
  <c r="X48" i="8"/>
  <c r="W98" i="8"/>
  <c r="F98" i="8"/>
  <c r="F145" i="8" s="1"/>
  <c r="H145" i="8" s="1"/>
  <c r="I70" i="8"/>
  <c r="I98" i="8" s="1"/>
  <c r="P85" i="8"/>
  <c r="P99" i="8" s="1"/>
  <c r="M143" i="8"/>
  <c r="L143" i="8"/>
  <c r="M145" i="8"/>
  <c r="L145" i="8"/>
  <c r="L147" i="8"/>
  <c r="Y28" i="9"/>
  <c r="X28" i="9"/>
  <c r="F100" i="9"/>
  <c r="I113" i="9"/>
  <c r="P86" i="9"/>
  <c r="P100" i="9" s="1"/>
  <c r="P96" i="9"/>
  <c r="V54" i="9"/>
  <c r="V97" i="9" s="1"/>
  <c r="F145" i="9"/>
  <c r="H145" i="9" s="1"/>
  <c r="P70" i="10"/>
  <c r="P98" i="10" s="1"/>
  <c r="W98" i="11"/>
  <c r="Y70" i="11"/>
  <c r="Y98" i="11" s="1"/>
  <c r="P146" i="11"/>
  <c r="Y11" i="7"/>
  <c r="X11" i="7"/>
  <c r="Y18" i="7"/>
  <c r="X18" i="7"/>
  <c r="Y24" i="7"/>
  <c r="X24" i="7"/>
  <c r="Y31" i="7"/>
  <c r="X31" i="7"/>
  <c r="F97" i="7"/>
  <c r="F144" i="7" s="1"/>
  <c r="H144" i="7" s="1"/>
  <c r="I54" i="7"/>
  <c r="I97" i="7" s="1"/>
  <c r="X70" i="7"/>
  <c r="X98" i="7" s="1"/>
  <c r="P145" i="7"/>
  <c r="L144" i="7"/>
  <c r="X12" i="8"/>
  <c r="L96" i="8"/>
  <c r="X41" i="8"/>
  <c r="Y54" i="8"/>
  <c r="Y97" i="8" s="1"/>
  <c r="Y61" i="8"/>
  <c r="X61" i="8"/>
  <c r="F99" i="8"/>
  <c r="F146" i="8" s="1"/>
  <c r="I85" i="8"/>
  <c r="I99" i="8" s="1"/>
  <c r="R147" i="8"/>
  <c r="T147" i="8" s="1"/>
  <c r="Y16" i="9"/>
  <c r="X16" i="9"/>
  <c r="G100" i="9"/>
  <c r="Y46" i="9"/>
  <c r="X46" i="9"/>
  <c r="X75" i="9"/>
  <c r="X85" i="9" s="1"/>
  <c r="X99" i="9" s="1"/>
  <c r="I86" i="9"/>
  <c r="I100" i="9" s="1"/>
  <c r="W38" i="10"/>
  <c r="K98" i="10"/>
  <c r="G145" i="10" s="1"/>
  <c r="M70" i="10"/>
  <c r="M98" i="10" s="1"/>
  <c r="J86" i="11"/>
  <c r="J100" i="11" s="1"/>
  <c r="J96" i="11"/>
  <c r="M38" i="11"/>
  <c r="M96" i="11" s="1"/>
  <c r="L38" i="11"/>
  <c r="Y42" i="11"/>
  <c r="X42" i="11"/>
  <c r="V54" i="11"/>
  <c r="V97" i="11" s="1"/>
  <c r="Y63" i="12"/>
  <c r="X63" i="12"/>
  <c r="N98" i="12"/>
  <c r="N145" i="12" s="1"/>
  <c r="P145" i="12" s="1"/>
  <c r="Q70" i="12"/>
  <c r="Q98" i="12" s="1"/>
  <c r="N86" i="12"/>
  <c r="Y80" i="12"/>
  <c r="X80" i="12"/>
  <c r="F99" i="12"/>
  <c r="F146" i="12" s="1"/>
  <c r="H146" i="12" s="1"/>
  <c r="I85" i="12"/>
  <c r="I99" i="12" s="1"/>
  <c r="X58" i="7"/>
  <c r="X71" i="7"/>
  <c r="X85" i="7" s="1"/>
  <c r="X99" i="7" s="1"/>
  <c r="Y55" i="8"/>
  <c r="G86" i="8"/>
  <c r="O86" i="8"/>
  <c r="K96" i="8"/>
  <c r="G143" i="8" s="1"/>
  <c r="I143" i="8" s="1"/>
  <c r="S96" i="8"/>
  <c r="O143" i="8" s="1"/>
  <c r="Q143" i="8" s="1"/>
  <c r="O97" i="8"/>
  <c r="O144" i="8" s="1"/>
  <c r="Q144" i="8" s="1"/>
  <c r="Y8" i="9"/>
  <c r="I38" i="9"/>
  <c r="I96" i="9" s="1"/>
  <c r="Q38" i="9"/>
  <c r="Q96" i="9" s="1"/>
  <c r="M54" i="9"/>
  <c r="M97" i="9" s="1"/>
  <c r="U54" i="9"/>
  <c r="U97" i="9" s="1"/>
  <c r="V70" i="9"/>
  <c r="V98" i="9" s="1"/>
  <c r="J86" i="9"/>
  <c r="J100" i="9" s="1"/>
  <c r="R86" i="9"/>
  <c r="R100" i="9" s="1"/>
  <c r="N147" i="9" s="1"/>
  <c r="F96" i="9"/>
  <c r="F143" i="9" s="1"/>
  <c r="N96" i="9"/>
  <c r="N143" i="9" s="1"/>
  <c r="I125" i="9"/>
  <c r="M143" i="9"/>
  <c r="M145" i="9"/>
  <c r="V38" i="10"/>
  <c r="X8" i="10"/>
  <c r="Y18" i="10"/>
  <c r="X23" i="10"/>
  <c r="X30" i="10"/>
  <c r="X34" i="10"/>
  <c r="N86" i="10"/>
  <c r="X45" i="10"/>
  <c r="X53" i="10"/>
  <c r="X59" i="10"/>
  <c r="P145" i="10"/>
  <c r="X71" i="10"/>
  <c r="X78" i="10"/>
  <c r="X83" i="10"/>
  <c r="S97" i="10"/>
  <c r="O144" i="10" s="1"/>
  <c r="Q144" i="10" s="1"/>
  <c r="Y69" i="11"/>
  <c r="X69" i="11"/>
  <c r="L147" i="11"/>
  <c r="Y26" i="12"/>
  <c r="X26" i="12"/>
  <c r="V70" i="12"/>
  <c r="W38" i="8"/>
  <c r="W70" i="9"/>
  <c r="W85" i="9"/>
  <c r="K86" i="9"/>
  <c r="S86" i="9"/>
  <c r="L114" i="9" s="1"/>
  <c r="G96" i="9"/>
  <c r="G143" i="9" s="1"/>
  <c r="I143" i="9" s="1"/>
  <c r="O96" i="9"/>
  <c r="O143" i="9" s="1"/>
  <c r="Q143" i="9" s="1"/>
  <c r="K98" i="9"/>
  <c r="O86" i="10"/>
  <c r="Q38" i="10"/>
  <c r="Q96" i="10" s="1"/>
  <c r="P146" i="10"/>
  <c r="T96" i="11"/>
  <c r="X54" i="11"/>
  <c r="X97" i="11" s="1"/>
  <c r="Y14" i="12"/>
  <c r="X14" i="12"/>
  <c r="W54" i="12"/>
  <c r="Y49" i="12"/>
  <c r="X49" i="12"/>
  <c r="W98" i="12"/>
  <c r="Y70" i="12"/>
  <c r="Y98" i="12" s="1"/>
  <c r="Y62" i="12"/>
  <c r="X62" i="12"/>
  <c r="H85" i="12"/>
  <c r="H99" i="12" s="1"/>
  <c r="Q146" i="12"/>
  <c r="H38" i="8"/>
  <c r="X39" i="8"/>
  <c r="X54" i="8" s="1"/>
  <c r="X97" i="8" s="1"/>
  <c r="T54" i="8"/>
  <c r="T97" i="8" s="1"/>
  <c r="W54" i="9"/>
  <c r="X58" i="9"/>
  <c r="X70" i="9" s="1"/>
  <c r="X98" i="9" s="1"/>
  <c r="L85" i="9"/>
  <c r="L99" i="9" s="1"/>
  <c r="L86" i="9"/>
  <c r="L100" i="9" s="1"/>
  <c r="M125" i="9"/>
  <c r="U144" i="9"/>
  <c r="Y8" i="10"/>
  <c r="X10" i="10"/>
  <c r="Y17" i="10"/>
  <c r="Y20" i="10"/>
  <c r="X22" i="10"/>
  <c r="X33" i="10"/>
  <c r="R96" i="10"/>
  <c r="R86" i="10"/>
  <c r="R100" i="10" s="1"/>
  <c r="W54" i="10"/>
  <c r="Y39" i="10"/>
  <c r="Y42" i="10"/>
  <c r="X44" i="10"/>
  <c r="X54" i="10" s="1"/>
  <c r="X97" i="10" s="1"/>
  <c r="F97" i="10"/>
  <c r="F144" i="10" s="1"/>
  <c r="I54" i="10"/>
  <c r="I97" i="10" s="1"/>
  <c r="V54" i="10"/>
  <c r="V97" i="10" s="1"/>
  <c r="X58" i="10"/>
  <c r="X70" i="10" s="1"/>
  <c r="X98" i="10" s="1"/>
  <c r="X82" i="10"/>
  <c r="W85" i="10"/>
  <c r="O96" i="10"/>
  <c r="O143" i="10" s="1"/>
  <c r="Y15" i="11"/>
  <c r="X15" i="11"/>
  <c r="X38" i="11" s="1"/>
  <c r="X96" i="11" s="1"/>
  <c r="Y20" i="11"/>
  <c r="X20" i="11"/>
  <c r="F97" i="11"/>
  <c r="F144" i="11" s="1"/>
  <c r="H144" i="11" s="1"/>
  <c r="F86" i="11"/>
  <c r="I54" i="11"/>
  <c r="I97" i="11" s="1"/>
  <c r="X70" i="11"/>
  <c r="X98" i="11" s="1"/>
  <c r="Y68" i="11"/>
  <c r="X68" i="11"/>
  <c r="Y84" i="11"/>
  <c r="X84" i="11"/>
  <c r="Y19" i="12"/>
  <c r="X19" i="12"/>
  <c r="Y25" i="12"/>
  <c r="X25" i="12"/>
  <c r="Y36" i="12"/>
  <c r="X36" i="12"/>
  <c r="W99" i="13"/>
  <c r="Y85" i="13"/>
  <c r="Y99" i="13" s="1"/>
  <c r="V70" i="8"/>
  <c r="V98" i="8" s="1"/>
  <c r="V85" i="8"/>
  <c r="V99" i="8" s="1"/>
  <c r="J86" i="8"/>
  <c r="J100" i="8" s="1"/>
  <c r="Y57" i="10"/>
  <c r="Y58" i="10"/>
  <c r="W70" i="10"/>
  <c r="Y37" i="11"/>
  <c r="X37" i="11"/>
  <c r="R86" i="11"/>
  <c r="R100" i="11" s="1"/>
  <c r="R96" i="11"/>
  <c r="N143" i="11" s="1"/>
  <c r="U38" i="11"/>
  <c r="U96" i="11" s="1"/>
  <c r="S100" i="11"/>
  <c r="U86" i="11"/>
  <c r="U100" i="11" s="1"/>
  <c r="Y13" i="12"/>
  <c r="X13" i="12"/>
  <c r="L96" i="12"/>
  <c r="Y48" i="12"/>
  <c r="X48" i="12"/>
  <c r="H70" i="12"/>
  <c r="H98" i="12" s="1"/>
  <c r="Y61" i="12"/>
  <c r="X61" i="12"/>
  <c r="F98" i="12"/>
  <c r="F145" i="12" s="1"/>
  <c r="H145" i="12" s="1"/>
  <c r="I70" i="12"/>
  <c r="I98" i="12" s="1"/>
  <c r="P85" i="12"/>
  <c r="P99" i="12" s="1"/>
  <c r="Y74" i="12"/>
  <c r="X74" i="12"/>
  <c r="N99" i="12"/>
  <c r="N146" i="12" s="1"/>
  <c r="P146" i="12" s="1"/>
  <c r="Q85" i="12"/>
  <c r="Q99" i="12" s="1"/>
  <c r="K86" i="8"/>
  <c r="M38" i="9"/>
  <c r="M96" i="9" s="1"/>
  <c r="U38" i="9"/>
  <c r="U96" i="9" s="1"/>
  <c r="I54" i="9"/>
  <c r="I97" i="9" s="1"/>
  <c r="Q54" i="9"/>
  <c r="Q97" i="9" s="1"/>
  <c r="M144" i="9"/>
  <c r="S147" i="9"/>
  <c r="U147" i="9" s="1"/>
  <c r="X32" i="10"/>
  <c r="F86" i="10"/>
  <c r="K86" i="10"/>
  <c r="L54" i="11"/>
  <c r="L97" i="11" s="1"/>
  <c r="Y57" i="11"/>
  <c r="Y58" i="11"/>
  <c r="Y67" i="11"/>
  <c r="X67" i="11"/>
  <c r="K98" i="11"/>
  <c r="G145" i="11" s="1"/>
  <c r="I145" i="11" s="1"/>
  <c r="M70" i="11"/>
  <c r="M98" i="11" s="1"/>
  <c r="L70" i="11"/>
  <c r="L98" i="11" s="1"/>
  <c r="Y78" i="11"/>
  <c r="X78" i="11"/>
  <c r="Y83" i="11"/>
  <c r="X83" i="11"/>
  <c r="K147" i="11"/>
  <c r="M147" i="11" s="1"/>
  <c r="I125" i="11"/>
  <c r="Y35" i="12"/>
  <c r="X35" i="12"/>
  <c r="Q146" i="13"/>
  <c r="X58" i="8"/>
  <c r="X59" i="8"/>
  <c r="X65" i="8"/>
  <c r="X66" i="8"/>
  <c r="X67" i="8"/>
  <c r="X70" i="8" s="1"/>
  <c r="X98" i="8" s="1"/>
  <c r="X68" i="8"/>
  <c r="X69" i="8"/>
  <c r="L70" i="8"/>
  <c r="L98" i="8" s="1"/>
  <c r="X71" i="8"/>
  <c r="X78" i="8"/>
  <c r="X82" i="8"/>
  <c r="X83" i="8"/>
  <c r="X84" i="8"/>
  <c r="L85" i="8"/>
  <c r="L99" i="8" s="1"/>
  <c r="X12" i="9"/>
  <c r="X13" i="9"/>
  <c r="X14" i="9"/>
  <c r="X19" i="9"/>
  <c r="X25" i="9"/>
  <c r="X26" i="9"/>
  <c r="X35" i="9"/>
  <c r="X36" i="9"/>
  <c r="X41" i="9"/>
  <c r="X54" i="9" s="1"/>
  <c r="X97" i="9" s="1"/>
  <c r="X48" i="9"/>
  <c r="X49" i="9"/>
  <c r="X50" i="9"/>
  <c r="G145" i="9"/>
  <c r="G146" i="9"/>
  <c r="I146" i="9" s="1"/>
  <c r="G86" i="10"/>
  <c r="I38" i="10"/>
  <c r="I96" i="10" s="1"/>
  <c r="H54" i="10"/>
  <c r="H97" i="10" s="1"/>
  <c r="Y73" i="10"/>
  <c r="K99" i="10"/>
  <c r="G146" i="10" s="1"/>
  <c r="M85" i="10"/>
  <c r="M99" i="10" s="1"/>
  <c r="K147" i="10"/>
  <c r="I125" i="10"/>
  <c r="Y27" i="11"/>
  <c r="X27" i="11"/>
  <c r="F143" i="11"/>
  <c r="H143" i="11" s="1"/>
  <c r="H54" i="11"/>
  <c r="H97" i="11" s="1"/>
  <c r="P145" i="11"/>
  <c r="Y71" i="11"/>
  <c r="X71" i="11"/>
  <c r="Y12" i="12"/>
  <c r="X12" i="12"/>
  <c r="Y41" i="12"/>
  <c r="X41" i="12"/>
  <c r="X54" i="12" s="1"/>
  <c r="X97" i="12" s="1"/>
  <c r="Q144" i="12"/>
  <c r="V85" i="12"/>
  <c r="V99" i="12" s="1"/>
  <c r="F86" i="12"/>
  <c r="U143" i="9"/>
  <c r="X16" i="10"/>
  <c r="X24" i="10"/>
  <c r="X31" i="10"/>
  <c r="J96" i="10"/>
  <c r="L38" i="10"/>
  <c r="J86" i="10"/>
  <c r="J100" i="10" s="1"/>
  <c r="L54" i="10"/>
  <c r="L97" i="10" s="1"/>
  <c r="N97" i="10"/>
  <c r="N144" i="10" s="1"/>
  <c r="Q54" i="10"/>
  <c r="Q97" i="10" s="1"/>
  <c r="P54" i="10"/>
  <c r="P97" i="10" s="1"/>
  <c r="X84" i="10"/>
  <c r="S86" i="10"/>
  <c r="K97" i="10"/>
  <c r="P38" i="11"/>
  <c r="N97" i="11"/>
  <c r="N144" i="11" s="1"/>
  <c r="P144" i="11" s="1"/>
  <c r="N86" i="11"/>
  <c r="Q54" i="11"/>
  <c r="Q97" i="11" s="1"/>
  <c r="P54" i="11"/>
  <c r="P97" i="11" s="1"/>
  <c r="Y82" i="11"/>
  <c r="X82" i="11"/>
  <c r="K99" i="11"/>
  <c r="G146" i="11" s="1"/>
  <c r="I146" i="11" s="1"/>
  <c r="M85" i="11"/>
  <c r="M99" i="11" s="1"/>
  <c r="L85" i="11"/>
  <c r="L99" i="11" s="1"/>
  <c r="X38" i="12"/>
  <c r="X96" i="12" s="1"/>
  <c r="H144" i="12"/>
  <c r="H38" i="10"/>
  <c r="T54" i="10"/>
  <c r="T97" i="10" s="1"/>
  <c r="W54" i="11"/>
  <c r="N143" i="12"/>
  <c r="P143" i="12" s="1"/>
  <c r="Y57" i="12"/>
  <c r="G86" i="12"/>
  <c r="O86" i="12"/>
  <c r="O96" i="12"/>
  <c r="O143" i="12" s="1"/>
  <c r="P38" i="13"/>
  <c r="N96" i="13"/>
  <c r="N143" i="13" s="1"/>
  <c r="N86" i="13"/>
  <c r="Y42" i="13"/>
  <c r="X42" i="13"/>
  <c r="X54" i="13" s="1"/>
  <c r="X97" i="13" s="1"/>
  <c r="G145" i="14"/>
  <c r="I145" i="14" s="1"/>
  <c r="Q145" i="15"/>
  <c r="O100" i="17"/>
  <c r="V70" i="10"/>
  <c r="V98" i="10" s="1"/>
  <c r="V85" i="10"/>
  <c r="V99" i="10" s="1"/>
  <c r="F96" i="10"/>
  <c r="F143" i="10" s="1"/>
  <c r="H143" i="10" s="1"/>
  <c r="N96" i="10"/>
  <c r="W38" i="12"/>
  <c r="H86" i="12"/>
  <c r="H100" i="12" s="1"/>
  <c r="P86" i="12"/>
  <c r="P100" i="12" s="1"/>
  <c r="M147" i="12"/>
  <c r="Y18" i="13"/>
  <c r="Y24" i="13"/>
  <c r="Y31" i="13"/>
  <c r="Q38" i="13"/>
  <c r="Q96" i="13" s="1"/>
  <c r="X58" i="13"/>
  <c r="X70" i="13" s="1"/>
  <c r="X98" i="13" s="1"/>
  <c r="X84" i="13"/>
  <c r="O144" i="13"/>
  <c r="V96" i="14"/>
  <c r="X22" i="14"/>
  <c r="F100" i="14"/>
  <c r="N144" i="14"/>
  <c r="P144" i="14" s="1"/>
  <c r="K100" i="15"/>
  <c r="Q146" i="15"/>
  <c r="R147" i="11"/>
  <c r="T147" i="11" s="1"/>
  <c r="Y27" i="13"/>
  <c r="X27" i="13"/>
  <c r="Y37" i="13"/>
  <c r="X37" i="13"/>
  <c r="R86" i="13"/>
  <c r="R100" i="13" s="1"/>
  <c r="R96" i="13"/>
  <c r="U38" i="13"/>
  <c r="U96" i="13" s="1"/>
  <c r="N97" i="13"/>
  <c r="N144" i="13" s="1"/>
  <c r="P144" i="13" s="1"/>
  <c r="Q54" i="13"/>
  <c r="Q97" i="13" s="1"/>
  <c r="P54" i="13"/>
  <c r="P97" i="13" s="1"/>
  <c r="Y57" i="13"/>
  <c r="Y58" i="13"/>
  <c r="K100" i="13"/>
  <c r="Y8" i="14"/>
  <c r="W38" i="14"/>
  <c r="G100" i="14"/>
  <c r="I86" i="14"/>
  <c r="I100" i="14" s="1"/>
  <c r="I146" i="14"/>
  <c r="L70" i="10"/>
  <c r="L98" i="10" s="1"/>
  <c r="L85" i="10"/>
  <c r="L99" i="10" s="1"/>
  <c r="V38" i="11"/>
  <c r="G86" i="11"/>
  <c r="O86" i="11"/>
  <c r="Y39" i="12"/>
  <c r="M54" i="12"/>
  <c r="M97" i="12" s="1"/>
  <c r="J86" i="12"/>
  <c r="J100" i="12" s="1"/>
  <c r="R86" i="12"/>
  <c r="R100" i="12" s="1"/>
  <c r="I125" i="12"/>
  <c r="Y8" i="13"/>
  <c r="W38" i="13"/>
  <c r="Y17" i="13"/>
  <c r="Y23" i="13"/>
  <c r="Y30" i="13"/>
  <c r="Y34" i="13"/>
  <c r="K98" i="13"/>
  <c r="G145" i="13" s="1"/>
  <c r="M70" i="13"/>
  <c r="M98" i="13" s="1"/>
  <c r="X83" i="13"/>
  <c r="S100" i="13"/>
  <c r="U86" i="13"/>
  <c r="U100" i="13" s="1"/>
  <c r="T86" i="14"/>
  <c r="T100" i="14" s="1"/>
  <c r="T96" i="14"/>
  <c r="T86" i="15"/>
  <c r="T100" i="15" s="1"/>
  <c r="T96" i="15"/>
  <c r="N144" i="15"/>
  <c r="P144" i="15" s="1"/>
  <c r="W38" i="11"/>
  <c r="X74" i="11"/>
  <c r="X80" i="11"/>
  <c r="L143" i="11"/>
  <c r="T143" i="11"/>
  <c r="L144" i="11"/>
  <c r="T144" i="11"/>
  <c r="L145" i="11"/>
  <c r="T145" i="11"/>
  <c r="L146" i="11"/>
  <c r="T146" i="11"/>
  <c r="X9" i="12"/>
  <c r="X10" i="12"/>
  <c r="X16" i="12"/>
  <c r="X21" i="12"/>
  <c r="X28" i="12"/>
  <c r="X29" i="12"/>
  <c r="X43" i="12"/>
  <c r="X46" i="12"/>
  <c r="X52" i="12"/>
  <c r="W85" i="12"/>
  <c r="K86" i="12"/>
  <c r="S86" i="12"/>
  <c r="R147" i="12"/>
  <c r="T147" i="12" s="1"/>
  <c r="M125" i="12"/>
  <c r="L143" i="12"/>
  <c r="L145" i="12"/>
  <c r="Y20" i="13"/>
  <c r="X22" i="13"/>
  <c r="F96" i="13"/>
  <c r="H38" i="13"/>
  <c r="F86" i="13"/>
  <c r="V38" i="13"/>
  <c r="X66" i="13"/>
  <c r="Y71" i="13"/>
  <c r="X71" i="13"/>
  <c r="G143" i="13"/>
  <c r="W99" i="14"/>
  <c r="Y85" i="14"/>
  <c r="Y99" i="14" s="1"/>
  <c r="Q146" i="14"/>
  <c r="O144" i="15"/>
  <c r="I146" i="15"/>
  <c r="T96" i="16"/>
  <c r="M38" i="10"/>
  <c r="M96" i="10" s="1"/>
  <c r="U38" i="10"/>
  <c r="U96" i="10" s="1"/>
  <c r="X81" i="10"/>
  <c r="H38" i="11"/>
  <c r="T54" i="11"/>
  <c r="T97" i="11" s="1"/>
  <c r="I70" i="11"/>
  <c r="I98" i="11" s="1"/>
  <c r="Q70" i="11"/>
  <c r="Q98" i="11" s="1"/>
  <c r="I85" i="11"/>
  <c r="I99" i="11" s="1"/>
  <c r="Q85" i="11"/>
  <c r="Q99" i="11" s="1"/>
  <c r="X58" i="12"/>
  <c r="X70" i="12" s="1"/>
  <c r="X98" i="12" s="1"/>
  <c r="X59" i="12"/>
  <c r="X65" i="12"/>
  <c r="X66" i="12"/>
  <c r="X67" i="12"/>
  <c r="X68" i="12"/>
  <c r="X69" i="12"/>
  <c r="L70" i="12"/>
  <c r="L98" i="12" s="1"/>
  <c r="X71" i="12"/>
  <c r="X78" i="12"/>
  <c r="X82" i="12"/>
  <c r="X83" i="12"/>
  <c r="X84" i="12"/>
  <c r="L85" i="12"/>
  <c r="L99" i="12" s="1"/>
  <c r="J96" i="12"/>
  <c r="F143" i="12" s="1"/>
  <c r="O143" i="13"/>
  <c r="Q143" i="13" s="1"/>
  <c r="N100" i="14"/>
  <c r="F144" i="14"/>
  <c r="H144" i="14" s="1"/>
  <c r="V96" i="15"/>
  <c r="F147" i="15"/>
  <c r="O143" i="15"/>
  <c r="F144" i="15"/>
  <c r="M70" i="12"/>
  <c r="M98" i="12" s="1"/>
  <c r="M85" i="12"/>
  <c r="M99" i="12" s="1"/>
  <c r="T144" i="12"/>
  <c r="T146" i="12"/>
  <c r="X11" i="13"/>
  <c r="X38" i="13" s="1"/>
  <c r="X96" i="13" s="1"/>
  <c r="T96" i="13"/>
  <c r="J86" i="13"/>
  <c r="J100" i="13" s="1"/>
  <c r="J96" i="13"/>
  <c r="M38" i="13"/>
  <c r="M96" i="13" s="1"/>
  <c r="L38" i="13"/>
  <c r="F97" i="13"/>
  <c r="F144" i="13" s="1"/>
  <c r="H144" i="13" s="1"/>
  <c r="I54" i="13"/>
  <c r="I97" i="13" s="1"/>
  <c r="V54" i="13"/>
  <c r="V97" i="13" s="1"/>
  <c r="X65" i="13"/>
  <c r="X69" i="13"/>
  <c r="W70" i="13"/>
  <c r="K99" i="13"/>
  <c r="G146" i="13" s="1"/>
  <c r="M85" i="13"/>
  <c r="M99" i="13" s="1"/>
  <c r="K147" i="13"/>
  <c r="M147" i="13" s="1"/>
  <c r="I125" i="13"/>
  <c r="X18" i="14"/>
  <c r="O100" i="14"/>
  <c r="Q86" i="14"/>
  <c r="Q100" i="14" s="1"/>
  <c r="W97" i="14"/>
  <c r="G144" i="14"/>
  <c r="Q145" i="14"/>
  <c r="W96" i="15"/>
  <c r="Y38" i="15"/>
  <c r="Y96" i="15" s="1"/>
  <c r="I143" i="15"/>
  <c r="J98" i="15"/>
  <c r="F145" i="15" s="1"/>
  <c r="H145" i="15" s="1"/>
  <c r="L70" i="15"/>
  <c r="L98" i="15" s="1"/>
  <c r="W70" i="15"/>
  <c r="G144" i="15"/>
  <c r="I144" i="15" s="1"/>
  <c r="Y35" i="16"/>
  <c r="X35" i="16"/>
  <c r="K86" i="16"/>
  <c r="K96" i="16"/>
  <c r="M38" i="16"/>
  <c r="M96" i="16" s="1"/>
  <c r="Y49" i="16"/>
  <c r="X49" i="16"/>
  <c r="W99" i="16"/>
  <c r="Y85" i="16"/>
  <c r="Y99" i="16" s="1"/>
  <c r="T96" i="17"/>
  <c r="F86" i="17"/>
  <c r="F96" i="17"/>
  <c r="F143" i="17" s="1"/>
  <c r="H143" i="17" s="1"/>
  <c r="H38" i="17"/>
  <c r="V38" i="17"/>
  <c r="Y62" i="17"/>
  <c r="X62" i="17"/>
  <c r="O99" i="17"/>
  <c r="O146" i="17" s="1"/>
  <c r="Q146" i="17" s="1"/>
  <c r="Q85" i="17"/>
  <c r="Q99" i="17" s="1"/>
  <c r="S147" i="17"/>
  <c r="U147" i="17" s="1"/>
  <c r="M125" i="17"/>
  <c r="V96" i="18"/>
  <c r="T96" i="18"/>
  <c r="Y51" i="18"/>
  <c r="X51" i="18"/>
  <c r="Y64" i="25"/>
  <c r="X64" i="25"/>
  <c r="W54" i="13"/>
  <c r="H125" i="13"/>
  <c r="X8" i="14"/>
  <c r="H38" i="14"/>
  <c r="X39" i="14"/>
  <c r="X54" i="14" s="1"/>
  <c r="X97" i="14" s="1"/>
  <c r="X40" i="14"/>
  <c r="X44" i="14"/>
  <c r="X45" i="14"/>
  <c r="X47" i="14"/>
  <c r="X51" i="14"/>
  <c r="X53" i="14"/>
  <c r="T54" i="14"/>
  <c r="T97" i="14" s="1"/>
  <c r="I70" i="14"/>
  <c r="I98" i="14" s="1"/>
  <c r="Q70" i="14"/>
  <c r="Q98" i="14" s="1"/>
  <c r="Y8" i="15"/>
  <c r="I38" i="15"/>
  <c r="I96" i="15" s="1"/>
  <c r="Q38" i="15"/>
  <c r="Q96" i="15" s="1"/>
  <c r="Y39" i="15"/>
  <c r="M54" i="15"/>
  <c r="M97" i="15" s="1"/>
  <c r="U54" i="15"/>
  <c r="U97" i="15" s="1"/>
  <c r="X60" i="15"/>
  <c r="X80" i="15"/>
  <c r="Y83" i="15"/>
  <c r="P86" i="15"/>
  <c r="P100" i="15" s="1"/>
  <c r="X8" i="16"/>
  <c r="V38" i="16"/>
  <c r="X15" i="16"/>
  <c r="X20" i="16"/>
  <c r="Y25" i="16"/>
  <c r="X25" i="16"/>
  <c r="L38" i="16"/>
  <c r="F145" i="16"/>
  <c r="H145" i="16" s="1"/>
  <c r="Q146" i="16"/>
  <c r="Y32" i="17"/>
  <c r="I143" i="17"/>
  <c r="R97" i="17"/>
  <c r="T54" i="17"/>
  <c r="T97" i="17" s="1"/>
  <c r="G98" i="17"/>
  <c r="G145" i="17" s="1"/>
  <c r="I145" i="17" s="1"/>
  <c r="I70" i="17"/>
  <c r="I98" i="17" s="1"/>
  <c r="Y74" i="17"/>
  <c r="X74" i="17"/>
  <c r="G86" i="17"/>
  <c r="M146" i="17"/>
  <c r="Y45" i="18"/>
  <c r="X45" i="18"/>
  <c r="X48" i="18"/>
  <c r="Y48" i="18"/>
  <c r="G145" i="19"/>
  <c r="I145" i="19" s="1"/>
  <c r="I38" i="14"/>
  <c r="I96" i="14" s="1"/>
  <c r="Q38" i="14"/>
  <c r="Q96" i="14" s="1"/>
  <c r="Y39" i="14"/>
  <c r="M54" i="14"/>
  <c r="M97" i="14" s="1"/>
  <c r="U54" i="14"/>
  <c r="U97" i="14" s="1"/>
  <c r="X60" i="14"/>
  <c r="X70" i="14" s="1"/>
  <c r="X98" i="14" s="1"/>
  <c r="V70" i="14"/>
  <c r="V98" i="14" s="1"/>
  <c r="X72" i="14"/>
  <c r="X85" i="14" s="1"/>
  <c r="X99" i="14" s="1"/>
  <c r="X73" i="14"/>
  <c r="X75" i="14"/>
  <c r="X76" i="14"/>
  <c r="X77" i="14"/>
  <c r="X79" i="14"/>
  <c r="J86" i="14"/>
  <c r="J100" i="14" s="1"/>
  <c r="R86" i="14"/>
  <c r="R100" i="14" s="1"/>
  <c r="F96" i="14"/>
  <c r="F143" i="14" s="1"/>
  <c r="N96" i="14"/>
  <c r="N143" i="14" s="1"/>
  <c r="L143" i="14"/>
  <c r="T143" i="14"/>
  <c r="L144" i="14"/>
  <c r="T144" i="14"/>
  <c r="L145" i="14"/>
  <c r="T145" i="14"/>
  <c r="L146" i="14"/>
  <c r="T146" i="14"/>
  <c r="L147" i="14"/>
  <c r="T147" i="14"/>
  <c r="X9" i="15"/>
  <c r="X38" i="15" s="1"/>
  <c r="X96" i="15" s="1"/>
  <c r="X10" i="15"/>
  <c r="X16" i="15"/>
  <c r="X21" i="15"/>
  <c r="X28" i="15"/>
  <c r="X29" i="15"/>
  <c r="X43" i="15"/>
  <c r="X54" i="15" s="1"/>
  <c r="X97" i="15" s="1"/>
  <c r="X46" i="15"/>
  <c r="X52" i="15"/>
  <c r="X82" i="15"/>
  <c r="V85" i="15"/>
  <c r="V99" i="15" s="1"/>
  <c r="R86" i="15"/>
  <c r="R100" i="15" s="1"/>
  <c r="N96" i="15"/>
  <c r="N143" i="15" s="1"/>
  <c r="P143" i="15" s="1"/>
  <c r="Y8" i="16"/>
  <c r="W38" i="16"/>
  <c r="Y48" i="16"/>
  <c r="X48" i="16"/>
  <c r="N144" i="16"/>
  <c r="Y57" i="16"/>
  <c r="X57" i="16"/>
  <c r="Y64" i="16"/>
  <c r="I145" i="16"/>
  <c r="F146" i="16"/>
  <c r="H146" i="16" s="1"/>
  <c r="Y53" i="17"/>
  <c r="Y61" i="17"/>
  <c r="X61" i="17"/>
  <c r="X70" i="17" s="1"/>
  <c r="X98" i="17" s="1"/>
  <c r="H145" i="17"/>
  <c r="M143" i="17"/>
  <c r="L143" i="17"/>
  <c r="W99" i="19"/>
  <c r="Y85" i="19"/>
  <c r="Y99" i="19" s="1"/>
  <c r="V54" i="14"/>
  <c r="V97" i="14" s="1"/>
  <c r="W70" i="14"/>
  <c r="K86" i="14"/>
  <c r="S86" i="14"/>
  <c r="L114" i="14" s="1"/>
  <c r="G96" i="14"/>
  <c r="G143" i="14" s="1"/>
  <c r="I143" i="14" s="1"/>
  <c r="O96" i="14"/>
  <c r="O143" i="14" s="1"/>
  <c r="Q143" i="14" s="1"/>
  <c r="W54" i="15"/>
  <c r="W85" i="15"/>
  <c r="S86" i="15"/>
  <c r="L114" i="15" s="1"/>
  <c r="G98" i="15"/>
  <c r="G145" i="15" s="1"/>
  <c r="I125" i="15"/>
  <c r="Y19" i="16"/>
  <c r="X19" i="16"/>
  <c r="V54" i="16"/>
  <c r="V97" i="16" s="1"/>
  <c r="O97" i="16"/>
  <c r="O144" i="16" s="1"/>
  <c r="Q144" i="16" s="1"/>
  <c r="Q54" i="16"/>
  <c r="Q97" i="16" s="1"/>
  <c r="H85" i="16"/>
  <c r="H99" i="16" s="1"/>
  <c r="M147" i="16"/>
  <c r="F144" i="17"/>
  <c r="H144" i="17" s="1"/>
  <c r="W85" i="17"/>
  <c r="Y57" i="19"/>
  <c r="Y58" i="19"/>
  <c r="X58" i="19"/>
  <c r="W70" i="19"/>
  <c r="Y68" i="19"/>
  <c r="X68" i="19"/>
  <c r="G86" i="13"/>
  <c r="O86" i="13"/>
  <c r="L86" i="15"/>
  <c r="L100" i="15" s="1"/>
  <c r="J99" i="15"/>
  <c r="F146" i="15" s="1"/>
  <c r="H146" i="15" s="1"/>
  <c r="L85" i="15"/>
  <c r="L99" i="15" s="1"/>
  <c r="G86" i="15"/>
  <c r="N86" i="17"/>
  <c r="Q86" i="17" s="1"/>
  <c r="Q100" i="17" s="1"/>
  <c r="N96" i="17"/>
  <c r="N143" i="17" s="1"/>
  <c r="P143" i="17" s="1"/>
  <c r="G99" i="17"/>
  <c r="G146" i="17" s="1"/>
  <c r="I85" i="17"/>
  <c r="I99" i="17" s="1"/>
  <c r="U143" i="17"/>
  <c r="T143" i="17"/>
  <c r="N98" i="20"/>
  <c r="N145" i="20" s="1"/>
  <c r="P145" i="20" s="1"/>
  <c r="N86" i="20"/>
  <c r="P146" i="20"/>
  <c r="Q146" i="20"/>
  <c r="X63" i="13"/>
  <c r="X74" i="13"/>
  <c r="X80" i="13"/>
  <c r="X15" i="14"/>
  <c r="X20" i="14"/>
  <c r="X27" i="14"/>
  <c r="X37" i="14"/>
  <c r="L38" i="14"/>
  <c r="X42" i="14"/>
  <c r="P54" i="14"/>
  <c r="P97" i="14" s="1"/>
  <c r="X55" i="15"/>
  <c r="X56" i="15"/>
  <c r="X64" i="15"/>
  <c r="X72" i="15"/>
  <c r="X85" i="15" s="1"/>
  <c r="X99" i="15" s="1"/>
  <c r="X73" i="15"/>
  <c r="X75" i="15"/>
  <c r="X76" i="15"/>
  <c r="X77" i="15"/>
  <c r="M85" i="15"/>
  <c r="M99" i="15" s="1"/>
  <c r="H86" i="15"/>
  <c r="H100" i="15" s="1"/>
  <c r="X27" i="16"/>
  <c r="F143" i="16"/>
  <c r="S86" i="16"/>
  <c r="S96" i="16"/>
  <c r="O143" i="16" s="1"/>
  <c r="U38" i="16"/>
  <c r="U96" i="16" s="1"/>
  <c r="Y41" i="16"/>
  <c r="X41" i="16"/>
  <c r="F144" i="16"/>
  <c r="Y56" i="16"/>
  <c r="P96" i="17"/>
  <c r="Y18" i="17"/>
  <c r="Y30" i="17"/>
  <c r="Y34" i="17"/>
  <c r="Q143" i="17"/>
  <c r="V54" i="17"/>
  <c r="V97" i="17" s="1"/>
  <c r="X39" i="17"/>
  <c r="O98" i="17"/>
  <c r="O145" i="17" s="1"/>
  <c r="Q145" i="17" s="1"/>
  <c r="Q70" i="17"/>
  <c r="Q98" i="17" s="1"/>
  <c r="Y80" i="17"/>
  <c r="X80" i="17"/>
  <c r="F146" i="17"/>
  <c r="H146" i="17" s="1"/>
  <c r="Y13" i="20"/>
  <c r="X13" i="20"/>
  <c r="G100" i="20"/>
  <c r="I86" i="20"/>
  <c r="I100" i="20" s="1"/>
  <c r="W86" i="20"/>
  <c r="Y41" i="20"/>
  <c r="X41" i="20"/>
  <c r="T54" i="13"/>
  <c r="T97" i="13" s="1"/>
  <c r="M38" i="14"/>
  <c r="M96" i="14" s="1"/>
  <c r="U38" i="14"/>
  <c r="U96" i="14" s="1"/>
  <c r="I54" i="14"/>
  <c r="I97" i="14" s="1"/>
  <c r="Q54" i="14"/>
  <c r="Q97" i="14" s="1"/>
  <c r="I113" i="15"/>
  <c r="Q70" i="15"/>
  <c r="Q98" i="15" s="1"/>
  <c r="Y78" i="15"/>
  <c r="J86" i="15"/>
  <c r="J100" i="15" s="1"/>
  <c r="F96" i="15"/>
  <c r="F143" i="15" s="1"/>
  <c r="H143" i="15" s="1"/>
  <c r="N100" i="15"/>
  <c r="N147" i="15" s="1"/>
  <c r="L125" i="15"/>
  <c r="Y11" i="16"/>
  <c r="Y36" i="16"/>
  <c r="X36" i="16"/>
  <c r="G143" i="16"/>
  <c r="I143" i="16" s="1"/>
  <c r="Y50" i="16"/>
  <c r="X50" i="16"/>
  <c r="G97" i="16"/>
  <c r="G144" i="16" s="1"/>
  <c r="I144" i="16" s="1"/>
  <c r="I54" i="16"/>
  <c r="I97" i="16" s="1"/>
  <c r="V70" i="16"/>
  <c r="V98" i="16" s="1"/>
  <c r="X55" i="16"/>
  <c r="Y23" i="17"/>
  <c r="Y54" i="17"/>
  <c r="Y97" i="17" s="1"/>
  <c r="Y44" i="17"/>
  <c r="Y51" i="17"/>
  <c r="Y63" i="17"/>
  <c r="X63" i="17"/>
  <c r="G144" i="17"/>
  <c r="M144" i="17"/>
  <c r="L144" i="17"/>
  <c r="Y84" i="15"/>
  <c r="O100" i="15"/>
  <c r="P38" i="16"/>
  <c r="Y26" i="16"/>
  <c r="X26" i="16"/>
  <c r="W54" i="16"/>
  <c r="W70" i="16"/>
  <c r="Y55" i="16"/>
  <c r="N144" i="17"/>
  <c r="P144" i="17" s="1"/>
  <c r="O144" i="17"/>
  <c r="P146" i="17"/>
  <c r="W99" i="18"/>
  <c r="U147" i="18"/>
  <c r="T147" i="18"/>
  <c r="W38" i="17"/>
  <c r="Y8" i="18"/>
  <c r="X8" i="18"/>
  <c r="Y18" i="18"/>
  <c r="X18" i="18"/>
  <c r="Y23" i="18"/>
  <c r="X23" i="18"/>
  <c r="Y33" i="18"/>
  <c r="X33" i="18"/>
  <c r="F100" i="18"/>
  <c r="W54" i="18"/>
  <c r="Y39" i="18"/>
  <c r="X39" i="18"/>
  <c r="T96" i="19"/>
  <c r="H144" i="19"/>
  <c r="Y84" i="19"/>
  <c r="X84" i="19"/>
  <c r="K100" i="19"/>
  <c r="M86" i="19"/>
  <c r="M100" i="19" s="1"/>
  <c r="K147" i="19"/>
  <c r="M147" i="19" s="1"/>
  <c r="I125" i="19"/>
  <c r="Y36" i="20"/>
  <c r="X36" i="20"/>
  <c r="L86" i="20"/>
  <c r="L100" i="20" s="1"/>
  <c r="L96" i="20"/>
  <c r="Y50" i="20"/>
  <c r="X50" i="20"/>
  <c r="X70" i="20"/>
  <c r="X98" i="20" s="1"/>
  <c r="Y63" i="20"/>
  <c r="Q70" i="20"/>
  <c r="Q98" i="20" s="1"/>
  <c r="Y74" i="20"/>
  <c r="Q85" i="20"/>
  <c r="Q99" i="20" s="1"/>
  <c r="Q145" i="20"/>
  <c r="F86" i="16"/>
  <c r="N86" i="16"/>
  <c r="J96" i="16"/>
  <c r="R96" i="16"/>
  <c r="N143" i="16" s="1"/>
  <c r="P143" i="16" s="1"/>
  <c r="T145" i="17"/>
  <c r="J147" i="17"/>
  <c r="L147" i="17" s="1"/>
  <c r="G86" i="18"/>
  <c r="G96" i="18"/>
  <c r="G143" i="18" s="1"/>
  <c r="I38" i="18"/>
  <c r="I96" i="18" s="1"/>
  <c r="H38" i="18"/>
  <c r="Y44" i="18"/>
  <c r="X44" i="18"/>
  <c r="K97" i="18"/>
  <c r="M54" i="18"/>
  <c r="M97" i="18" s="1"/>
  <c r="X57" i="18"/>
  <c r="Y75" i="18"/>
  <c r="Y8" i="19"/>
  <c r="W38" i="19"/>
  <c r="Y15" i="19"/>
  <c r="Y67" i="19"/>
  <c r="X67" i="19"/>
  <c r="K98" i="19"/>
  <c r="M70" i="19"/>
  <c r="M98" i="19" s="1"/>
  <c r="L70" i="19"/>
  <c r="L98" i="19" s="1"/>
  <c r="S100" i="19"/>
  <c r="W38" i="20"/>
  <c r="Y12" i="20"/>
  <c r="X12" i="20"/>
  <c r="Y26" i="20"/>
  <c r="X26" i="20"/>
  <c r="T96" i="20"/>
  <c r="H70" i="20"/>
  <c r="H98" i="20" s="1"/>
  <c r="H85" i="20"/>
  <c r="H99" i="20" s="1"/>
  <c r="F144" i="20"/>
  <c r="H144" i="20" s="1"/>
  <c r="U143" i="20"/>
  <c r="T143" i="20"/>
  <c r="G86" i="16"/>
  <c r="O86" i="16"/>
  <c r="S147" i="16"/>
  <c r="U147" i="16" s="1"/>
  <c r="I38" i="17"/>
  <c r="I96" i="17" s="1"/>
  <c r="Q38" i="17"/>
  <c r="Q96" i="17" s="1"/>
  <c r="Y39" i="17"/>
  <c r="M54" i="17"/>
  <c r="M97" i="17" s="1"/>
  <c r="U54" i="17"/>
  <c r="U97" i="17" s="1"/>
  <c r="V70" i="17"/>
  <c r="V98" i="17" s="1"/>
  <c r="V85" i="17"/>
  <c r="V99" i="17" s="1"/>
  <c r="J86" i="17"/>
  <c r="J100" i="17" s="1"/>
  <c r="R86" i="17"/>
  <c r="R100" i="17" s="1"/>
  <c r="M147" i="17"/>
  <c r="Y11" i="18"/>
  <c r="X11" i="18"/>
  <c r="Y17" i="18"/>
  <c r="X17" i="18"/>
  <c r="Y22" i="18"/>
  <c r="X22" i="18"/>
  <c r="Y26" i="18"/>
  <c r="Y32" i="18"/>
  <c r="X32" i="18"/>
  <c r="Y36" i="18"/>
  <c r="W38" i="18"/>
  <c r="J86" i="19"/>
  <c r="J100" i="19" s="1"/>
  <c r="J96" i="19"/>
  <c r="F143" i="19" s="1"/>
  <c r="L38" i="19"/>
  <c r="P145" i="19"/>
  <c r="Y71" i="19"/>
  <c r="X71" i="19"/>
  <c r="Y78" i="19"/>
  <c r="X78" i="19"/>
  <c r="Y83" i="19"/>
  <c r="X83" i="19"/>
  <c r="T147" i="19"/>
  <c r="Y35" i="20"/>
  <c r="X35" i="20"/>
  <c r="Y49" i="20"/>
  <c r="X49" i="20"/>
  <c r="Y62" i="20"/>
  <c r="L147" i="20"/>
  <c r="X61" i="16"/>
  <c r="X62" i="16"/>
  <c r="X80" i="16"/>
  <c r="X85" i="16" s="1"/>
  <c r="X99" i="16" s="1"/>
  <c r="X28" i="17"/>
  <c r="X38" i="17" s="1"/>
  <c r="X96" i="17" s="1"/>
  <c r="X43" i="17"/>
  <c r="X46" i="17"/>
  <c r="X52" i="17"/>
  <c r="W70" i="17"/>
  <c r="K86" i="17"/>
  <c r="S86" i="17"/>
  <c r="Y25" i="18"/>
  <c r="Y35" i="18"/>
  <c r="Y41" i="18"/>
  <c r="O144" i="18"/>
  <c r="Q144" i="18" s="1"/>
  <c r="Y73" i="18"/>
  <c r="Y79" i="18"/>
  <c r="M147" i="18"/>
  <c r="Q145" i="18"/>
  <c r="Y20" i="19"/>
  <c r="Y27" i="19"/>
  <c r="Y66" i="19"/>
  <c r="X66" i="19"/>
  <c r="Y25" i="20"/>
  <c r="X25" i="20"/>
  <c r="F145" i="20"/>
  <c r="H145" i="20" s="1"/>
  <c r="P85" i="20"/>
  <c r="P99" i="20" s="1"/>
  <c r="U86" i="20"/>
  <c r="U100" i="20" s="1"/>
  <c r="N144" i="20"/>
  <c r="P144" i="20" s="1"/>
  <c r="H38" i="16"/>
  <c r="X39" i="16"/>
  <c r="X54" i="16" s="1"/>
  <c r="X97" i="16" s="1"/>
  <c r="T54" i="16"/>
  <c r="T97" i="16" s="1"/>
  <c r="I70" i="16"/>
  <c r="I98" i="16" s="1"/>
  <c r="Q70" i="16"/>
  <c r="Q98" i="16" s="1"/>
  <c r="I85" i="16"/>
  <c r="I99" i="16" s="1"/>
  <c r="Q85" i="16"/>
  <c r="Q99" i="16" s="1"/>
  <c r="X67" i="17"/>
  <c r="X68" i="17"/>
  <c r="X69" i="17"/>
  <c r="L70" i="17"/>
  <c r="L98" i="17" s="1"/>
  <c r="X71" i="17"/>
  <c r="X85" i="17" s="1"/>
  <c r="X99" i="17" s="1"/>
  <c r="X78" i="17"/>
  <c r="X82" i="17"/>
  <c r="X83" i="17"/>
  <c r="X84" i="17"/>
  <c r="L85" i="17"/>
  <c r="L99" i="17" s="1"/>
  <c r="T146" i="17"/>
  <c r="Y31" i="18"/>
  <c r="X31" i="18"/>
  <c r="L86" i="18"/>
  <c r="L100" i="18" s="1"/>
  <c r="L54" i="18"/>
  <c r="L97" i="18" s="1"/>
  <c r="Y47" i="18"/>
  <c r="X47" i="18"/>
  <c r="Y53" i="18"/>
  <c r="X53" i="18"/>
  <c r="Y60" i="18"/>
  <c r="X81" i="18"/>
  <c r="X85" i="18" s="1"/>
  <c r="X99" i="18" s="1"/>
  <c r="F146" i="18"/>
  <c r="H146" i="18" s="1"/>
  <c r="P146" i="18"/>
  <c r="G146" i="18"/>
  <c r="X22" i="19"/>
  <c r="X38" i="19" s="1"/>
  <c r="X96" i="19" s="1"/>
  <c r="X54" i="19"/>
  <c r="X97" i="19" s="1"/>
  <c r="N97" i="19"/>
  <c r="N144" i="19" s="1"/>
  <c r="P144" i="19" s="1"/>
  <c r="P54" i="19"/>
  <c r="P97" i="19" s="1"/>
  <c r="Y82" i="19"/>
  <c r="X82" i="19"/>
  <c r="K99" i="19"/>
  <c r="G146" i="19" s="1"/>
  <c r="M85" i="19"/>
  <c r="M99" i="19" s="1"/>
  <c r="L85" i="19"/>
  <c r="L99" i="19" s="1"/>
  <c r="L114" i="20"/>
  <c r="O100" i="20"/>
  <c r="Q86" i="20"/>
  <c r="Q100" i="20" s="1"/>
  <c r="Y48" i="20"/>
  <c r="X48" i="20"/>
  <c r="Q144" i="20"/>
  <c r="Y61" i="20"/>
  <c r="I70" i="20"/>
  <c r="I98" i="20" s="1"/>
  <c r="Y80" i="20"/>
  <c r="I85" i="20"/>
  <c r="I99" i="20" s="1"/>
  <c r="T147" i="20"/>
  <c r="Y57" i="21"/>
  <c r="X57" i="21"/>
  <c r="I38" i="16"/>
  <c r="I96" i="16" s="1"/>
  <c r="Q38" i="16"/>
  <c r="Q96" i="16" s="1"/>
  <c r="M54" i="16"/>
  <c r="M97" i="16" s="1"/>
  <c r="U54" i="16"/>
  <c r="U97" i="16" s="1"/>
  <c r="X60" i="16"/>
  <c r="L38" i="17"/>
  <c r="X42" i="17"/>
  <c r="P54" i="17"/>
  <c r="P97" i="17" s="1"/>
  <c r="M70" i="17"/>
  <c r="M98" i="17" s="1"/>
  <c r="M85" i="17"/>
  <c r="M99" i="17" s="1"/>
  <c r="P38" i="18"/>
  <c r="N100" i="18"/>
  <c r="F144" i="18"/>
  <c r="H144" i="18" s="1"/>
  <c r="X70" i="18"/>
  <c r="X98" i="18" s="1"/>
  <c r="Y59" i="19"/>
  <c r="X59" i="19"/>
  <c r="Y65" i="19"/>
  <c r="X65" i="19"/>
  <c r="Y69" i="19"/>
  <c r="X69" i="19"/>
  <c r="P146" i="19"/>
  <c r="Y14" i="20"/>
  <c r="X14" i="20"/>
  <c r="Y19" i="20"/>
  <c r="X19" i="20"/>
  <c r="W54" i="20"/>
  <c r="X85" i="20"/>
  <c r="X99" i="20" s="1"/>
  <c r="G143" i="20"/>
  <c r="I143" i="20" s="1"/>
  <c r="W96" i="21"/>
  <c r="Y42" i="22"/>
  <c r="X42" i="22"/>
  <c r="X55" i="22"/>
  <c r="V70" i="22"/>
  <c r="V98" i="22" s="1"/>
  <c r="Y55" i="22"/>
  <c r="O98" i="22"/>
  <c r="O145" i="22" s="1"/>
  <c r="Q145" i="22" s="1"/>
  <c r="Q70" i="22"/>
  <c r="Q98" i="22" s="1"/>
  <c r="T147" i="17"/>
  <c r="Y24" i="18"/>
  <c r="X24" i="18"/>
  <c r="Y30" i="18"/>
  <c r="X30" i="18"/>
  <c r="Y34" i="18"/>
  <c r="X34" i="18"/>
  <c r="O86" i="18"/>
  <c r="O96" i="18"/>
  <c r="O143" i="18" s="1"/>
  <c r="Q38" i="18"/>
  <c r="Q96" i="18" s="1"/>
  <c r="Y40" i="18"/>
  <c r="X40" i="18"/>
  <c r="G144" i="18"/>
  <c r="S97" i="18"/>
  <c r="U54" i="18"/>
  <c r="U97" i="18" s="1"/>
  <c r="T54" i="18"/>
  <c r="T97" i="18" s="1"/>
  <c r="Y55" i="18"/>
  <c r="W70" i="18"/>
  <c r="G145" i="18"/>
  <c r="I145" i="18" s="1"/>
  <c r="V85" i="18"/>
  <c r="V99" i="18" s="1"/>
  <c r="P38" i="19"/>
  <c r="X11" i="19"/>
  <c r="R86" i="19"/>
  <c r="R100" i="19" s="1"/>
  <c r="R96" i="19"/>
  <c r="N143" i="19" s="1"/>
  <c r="F145" i="19"/>
  <c r="P96" i="20"/>
  <c r="P86" i="20"/>
  <c r="P100" i="20" s="1"/>
  <c r="Y37" i="21"/>
  <c r="X37" i="21"/>
  <c r="S96" i="21"/>
  <c r="U38" i="21"/>
  <c r="U96" i="21" s="1"/>
  <c r="S86" i="21"/>
  <c r="W54" i="19"/>
  <c r="V38" i="20"/>
  <c r="Y57" i="20"/>
  <c r="K98" i="20"/>
  <c r="K99" i="20"/>
  <c r="S100" i="20"/>
  <c r="Y24" i="21"/>
  <c r="F100" i="21"/>
  <c r="K97" i="21"/>
  <c r="M54" i="21"/>
  <c r="M97" i="21" s="1"/>
  <c r="W99" i="21"/>
  <c r="Y85" i="21"/>
  <c r="Y99" i="21" s="1"/>
  <c r="Y75" i="21"/>
  <c r="X75" i="21"/>
  <c r="P145" i="21"/>
  <c r="P96" i="22"/>
  <c r="Y15" i="22"/>
  <c r="X15" i="22"/>
  <c r="Y27" i="22"/>
  <c r="X27" i="22"/>
  <c r="Y57" i="23"/>
  <c r="X57" i="23"/>
  <c r="V70" i="18"/>
  <c r="V98" i="18" s="1"/>
  <c r="J86" i="18"/>
  <c r="J100" i="18" s="1"/>
  <c r="R86" i="18"/>
  <c r="R100" i="18" s="1"/>
  <c r="F96" i="18"/>
  <c r="F143" i="18" s="1"/>
  <c r="H143" i="18" s="1"/>
  <c r="N96" i="18"/>
  <c r="N143" i="18" s="1"/>
  <c r="P143" i="18" s="1"/>
  <c r="L143" i="20"/>
  <c r="P38" i="21"/>
  <c r="Y20" i="21"/>
  <c r="Y32" i="21"/>
  <c r="G86" i="21"/>
  <c r="G96" i="21"/>
  <c r="I38" i="21"/>
  <c r="I96" i="21" s="1"/>
  <c r="N144" i="21"/>
  <c r="Y60" i="21"/>
  <c r="X60" i="21"/>
  <c r="Y64" i="21"/>
  <c r="G145" i="21"/>
  <c r="Y20" i="22"/>
  <c r="X20" i="22"/>
  <c r="W97" i="22"/>
  <c r="V85" i="22"/>
  <c r="V99" i="22" s="1"/>
  <c r="X9" i="18"/>
  <c r="X10" i="18"/>
  <c r="X16" i="18"/>
  <c r="X21" i="18"/>
  <c r="X28" i="18"/>
  <c r="K86" i="18"/>
  <c r="S86" i="18"/>
  <c r="M38" i="19"/>
  <c r="M96" i="19" s="1"/>
  <c r="U38" i="19"/>
  <c r="U96" i="19" s="1"/>
  <c r="I54" i="19"/>
  <c r="I97" i="19" s="1"/>
  <c r="Q54" i="19"/>
  <c r="Q97" i="19" s="1"/>
  <c r="X55" i="19"/>
  <c r="X56" i="19"/>
  <c r="X64" i="19"/>
  <c r="X81" i="19"/>
  <c r="F86" i="19"/>
  <c r="N86" i="19"/>
  <c r="X8" i="20"/>
  <c r="X11" i="20"/>
  <c r="X17" i="20"/>
  <c r="X18" i="20"/>
  <c r="X22" i="20"/>
  <c r="X23" i="20"/>
  <c r="X24" i="20"/>
  <c r="X30" i="20"/>
  <c r="X31" i="20"/>
  <c r="X32" i="20"/>
  <c r="X33" i="20"/>
  <c r="X34" i="20"/>
  <c r="H38" i="20"/>
  <c r="X39" i="20"/>
  <c r="X40" i="20"/>
  <c r="X44" i="20"/>
  <c r="X45" i="20"/>
  <c r="X47" i="20"/>
  <c r="X51" i="20"/>
  <c r="X53" i="20"/>
  <c r="T54" i="20"/>
  <c r="T97" i="20" s="1"/>
  <c r="M125" i="20"/>
  <c r="V38" i="21"/>
  <c r="Y38" i="21" s="1"/>
  <c r="Y96" i="21" s="1"/>
  <c r="X8" i="21"/>
  <c r="Y23" i="21"/>
  <c r="X31" i="21"/>
  <c r="X47" i="21"/>
  <c r="O97" i="21"/>
  <c r="O144" i="21" s="1"/>
  <c r="Q144" i="21" s="1"/>
  <c r="Q54" i="21"/>
  <c r="Q97" i="21" s="1"/>
  <c r="P54" i="21"/>
  <c r="P97" i="21" s="1"/>
  <c r="Y56" i="21"/>
  <c r="Y79" i="21"/>
  <c r="X79" i="21"/>
  <c r="Y37" i="22"/>
  <c r="X37" i="22"/>
  <c r="R96" i="22"/>
  <c r="R86" i="22"/>
  <c r="U38" i="22"/>
  <c r="U96" i="22" s="1"/>
  <c r="O97" i="23"/>
  <c r="O144" i="23" s="1"/>
  <c r="Q144" i="23" s="1"/>
  <c r="Q54" i="23"/>
  <c r="Q97" i="23" s="1"/>
  <c r="P54" i="23"/>
  <c r="P97" i="23" s="1"/>
  <c r="V38" i="19"/>
  <c r="Y55" i="19"/>
  <c r="G86" i="19"/>
  <c r="O86" i="19"/>
  <c r="S147" i="19"/>
  <c r="U147" i="19" s="1"/>
  <c r="I38" i="20"/>
  <c r="I96" i="20" s="1"/>
  <c r="Q38" i="20"/>
  <c r="Q96" i="20" s="1"/>
  <c r="M54" i="20"/>
  <c r="M97" i="20" s="1"/>
  <c r="U54" i="20"/>
  <c r="U97" i="20" s="1"/>
  <c r="V70" i="20"/>
  <c r="V98" i="20" s="1"/>
  <c r="V85" i="20"/>
  <c r="V99" i="20" s="1"/>
  <c r="J86" i="20"/>
  <c r="X22" i="21"/>
  <c r="K96" i="21"/>
  <c r="M38" i="21"/>
  <c r="M96" i="21" s="1"/>
  <c r="L38" i="21"/>
  <c r="K86" i="21"/>
  <c r="X40" i="21"/>
  <c r="X53" i="21"/>
  <c r="X55" i="21"/>
  <c r="X70" i="21" s="1"/>
  <c r="X98" i="21" s="1"/>
  <c r="V70" i="21"/>
  <c r="V98" i="21" s="1"/>
  <c r="Y73" i="21"/>
  <c r="X73" i="21"/>
  <c r="X85" i="21" s="1"/>
  <c r="X99" i="21" s="1"/>
  <c r="Q146" i="21"/>
  <c r="H146" i="21"/>
  <c r="W96" i="22"/>
  <c r="Y38" i="22"/>
  <c r="Y96" i="22" s="1"/>
  <c r="Y76" i="22"/>
  <c r="X76" i="22"/>
  <c r="G144" i="22"/>
  <c r="I144" i="22" s="1"/>
  <c r="P86" i="24"/>
  <c r="P100" i="24" s="1"/>
  <c r="P96" i="24"/>
  <c r="V54" i="20"/>
  <c r="V97" i="20" s="1"/>
  <c r="W70" i="20"/>
  <c r="W85" i="20"/>
  <c r="K86" i="20"/>
  <c r="O143" i="20"/>
  <c r="Q143" i="20" s="1"/>
  <c r="G145" i="20"/>
  <c r="G146" i="20"/>
  <c r="N100" i="21"/>
  <c r="S97" i="21"/>
  <c r="U54" i="21"/>
  <c r="U97" i="21" s="1"/>
  <c r="Y55" i="21"/>
  <c r="Y77" i="21"/>
  <c r="X77" i="21"/>
  <c r="Y81" i="21"/>
  <c r="T96" i="22"/>
  <c r="T86" i="22"/>
  <c r="T100" i="22" s="1"/>
  <c r="Y60" i="22"/>
  <c r="X60" i="22"/>
  <c r="M38" i="18"/>
  <c r="M96" i="18" s="1"/>
  <c r="U38" i="18"/>
  <c r="U96" i="18" s="1"/>
  <c r="I54" i="18"/>
  <c r="I97" i="18" s="1"/>
  <c r="Q54" i="18"/>
  <c r="Q97" i="18" s="1"/>
  <c r="H38" i="19"/>
  <c r="T54" i="19"/>
  <c r="T97" i="19" s="1"/>
  <c r="L145" i="20"/>
  <c r="X9" i="21"/>
  <c r="X10" i="21"/>
  <c r="Y15" i="21"/>
  <c r="X25" i="21"/>
  <c r="X26" i="21"/>
  <c r="Y30" i="21"/>
  <c r="Y34" i="21"/>
  <c r="O86" i="21"/>
  <c r="O96" i="21"/>
  <c r="Q38" i="21"/>
  <c r="Q96" i="21" s="1"/>
  <c r="Y42" i="21"/>
  <c r="X42" i="21"/>
  <c r="F144" i="21"/>
  <c r="W54" i="21"/>
  <c r="Y72" i="21"/>
  <c r="X72" i="21"/>
  <c r="F145" i="21"/>
  <c r="H145" i="21" s="1"/>
  <c r="X18" i="21"/>
  <c r="X33" i="21"/>
  <c r="X44" i="21"/>
  <c r="G97" i="21"/>
  <c r="I54" i="21"/>
  <c r="I97" i="21" s="1"/>
  <c r="Y76" i="21"/>
  <c r="X76" i="21"/>
  <c r="J96" i="22"/>
  <c r="J86" i="22"/>
  <c r="J100" i="22" s="1"/>
  <c r="F147" i="22" s="1"/>
  <c r="M38" i="22"/>
  <c r="M96" i="22" s="1"/>
  <c r="L38" i="22"/>
  <c r="H38" i="21"/>
  <c r="X39" i="21"/>
  <c r="T54" i="21"/>
  <c r="T97" i="21" s="1"/>
  <c r="I70" i="21"/>
  <c r="I98" i="21" s="1"/>
  <c r="Q70" i="21"/>
  <c r="Q98" i="21" s="1"/>
  <c r="I85" i="21"/>
  <c r="I99" i="21" s="1"/>
  <c r="Q85" i="21"/>
  <c r="Q99" i="21" s="1"/>
  <c r="M125" i="21"/>
  <c r="K100" i="22"/>
  <c r="S100" i="22"/>
  <c r="V54" i="22"/>
  <c r="V97" i="22" s="1"/>
  <c r="Y56" i="22"/>
  <c r="Y64" i="22"/>
  <c r="Y69" i="22"/>
  <c r="Y83" i="22"/>
  <c r="I146" i="22"/>
  <c r="G86" i="22"/>
  <c r="F96" i="22"/>
  <c r="F143" i="22" s="1"/>
  <c r="M147" i="22"/>
  <c r="Y12" i="23"/>
  <c r="Y50" i="23"/>
  <c r="H144" i="23"/>
  <c r="Y64" i="23"/>
  <c r="X27" i="24"/>
  <c r="J86" i="21"/>
  <c r="J100" i="21" s="1"/>
  <c r="R86" i="21"/>
  <c r="R100" i="21" s="1"/>
  <c r="F96" i="21"/>
  <c r="F143" i="21" s="1"/>
  <c r="N96" i="21"/>
  <c r="N143" i="21" s="1"/>
  <c r="M54" i="22"/>
  <c r="M97" i="22" s="1"/>
  <c r="K96" i="22"/>
  <c r="G143" i="22" s="1"/>
  <c r="I143" i="22" s="1"/>
  <c r="S96" i="23"/>
  <c r="O143" i="23" s="1"/>
  <c r="Q143" i="23" s="1"/>
  <c r="S86" i="23"/>
  <c r="U38" i="23"/>
  <c r="U96" i="23" s="1"/>
  <c r="G97" i="23"/>
  <c r="G144" i="23" s="1"/>
  <c r="I144" i="23" s="1"/>
  <c r="I54" i="23"/>
  <c r="I97" i="23" s="1"/>
  <c r="H85" i="23"/>
  <c r="H99" i="23" s="1"/>
  <c r="W99" i="26"/>
  <c r="Y82" i="26"/>
  <c r="X82" i="26"/>
  <c r="J99" i="26"/>
  <c r="M85" i="26"/>
  <c r="M99" i="26" s="1"/>
  <c r="L85" i="26"/>
  <c r="L99" i="26" s="1"/>
  <c r="W70" i="21"/>
  <c r="N97" i="22"/>
  <c r="N144" i="22" s="1"/>
  <c r="P54" i="22"/>
  <c r="P97" i="22" s="1"/>
  <c r="H70" i="22"/>
  <c r="H98" i="22" s="1"/>
  <c r="Y59" i="22"/>
  <c r="X62" i="22"/>
  <c r="Y67" i="22"/>
  <c r="H85" i="22"/>
  <c r="H99" i="22" s="1"/>
  <c r="Y82" i="22"/>
  <c r="J99" i="22"/>
  <c r="F146" i="22" s="1"/>
  <c r="H146" i="22" s="1"/>
  <c r="L85" i="22"/>
  <c r="L99" i="22" s="1"/>
  <c r="O97" i="22"/>
  <c r="O144" i="22" s="1"/>
  <c r="Q144" i="22" s="1"/>
  <c r="I125" i="22"/>
  <c r="Y49" i="23"/>
  <c r="K147" i="23"/>
  <c r="M147" i="23" s="1"/>
  <c r="I125" i="23"/>
  <c r="L147" i="23"/>
  <c r="X24" i="24"/>
  <c r="H145" i="24"/>
  <c r="X73" i="24"/>
  <c r="V38" i="22"/>
  <c r="P70" i="22"/>
  <c r="P98" i="22" s="1"/>
  <c r="Y58" i="22"/>
  <c r="W70" i="22"/>
  <c r="O86" i="22"/>
  <c r="N96" i="22"/>
  <c r="K96" i="23"/>
  <c r="G143" i="23" s="1"/>
  <c r="K86" i="23"/>
  <c r="M38" i="23"/>
  <c r="M96" i="23" s="1"/>
  <c r="V70" i="23"/>
  <c r="V98" i="23" s="1"/>
  <c r="X55" i="23"/>
  <c r="U147" i="23"/>
  <c r="Y23" i="24"/>
  <c r="X23" i="24"/>
  <c r="O86" i="24"/>
  <c r="Q38" i="24"/>
  <c r="Q96" i="24" s="1"/>
  <c r="O96" i="24"/>
  <c r="O143" i="24" s="1"/>
  <c r="Q143" i="24" s="1"/>
  <c r="P144" i="24"/>
  <c r="X58" i="22"/>
  <c r="Y65" i="22"/>
  <c r="J98" i="22"/>
  <c r="F145" i="22" s="1"/>
  <c r="L70" i="22"/>
  <c r="L98" i="22" s="1"/>
  <c r="X72" i="22"/>
  <c r="X79" i="22"/>
  <c r="S96" i="22"/>
  <c r="O143" i="22" s="1"/>
  <c r="P38" i="23"/>
  <c r="Y14" i="23"/>
  <c r="L38" i="23"/>
  <c r="Y41" i="23"/>
  <c r="Y48" i="23"/>
  <c r="W97" i="23"/>
  <c r="Y54" i="23"/>
  <c r="Y97" i="23" s="1"/>
  <c r="W70" i="23"/>
  <c r="Y55" i="23"/>
  <c r="Y81" i="23"/>
  <c r="Y85" i="23"/>
  <c r="Y99" i="23" s="1"/>
  <c r="M145" i="23"/>
  <c r="L145" i="23"/>
  <c r="X8" i="22"/>
  <c r="X11" i="22"/>
  <c r="X17" i="22"/>
  <c r="X18" i="22"/>
  <c r="X22" i="22"/>
  <c r="X23" i="22"/>
  <c r="X24" i="22"/>
  <c r="X30" i="22"/>
  <c r="X31" i="22"/>
  <c r="X32" i="22"/>
  <c r="X33" i="22"/>
  <c r="X34" i="22"/>
  <c r="H38" i="22"/>
  <c r="X39" i="22"/>
  <c r="X40" i="22"/>
  <c r="X44" i="22"/>
  <c r="X45" i="22"/>
  <c r="X47" i="22"/>
  <c r="I54" i="22"/>
  <c r="I97" i="22" s="1"/>
  <c r="M70" i="22"/>
  <c r="M98" i="22" s="1"/>
  <c r="Q146" i="22"/>
  <c r="X38" i="23"/>
  <c r="X96" i="23" s="1"/>
  <c r="Y26" i="23"/>
  <c r="P70" i="23"/>
  <c r="P98" i="23" s="1"/>
  <c r="V85" i="23"/>
  <c r="V99" i="23" s="1"/>
  <c r="P144" i="23"/>
  <c r="X34" i="24"/>
  <c r="Y53" i="24"/>
  <c r="X53" i="24"/>
  <c r="H143" i="24"/>
  <c r="I38" i="22"/>
  <c r="I96" i="22" s="1"/>
  <c r="Q38" i="22"/>
  <c r="Q96" i="22" s="1"/>
  <c r="X74" i="22"/>
  <c r="X85" i="22" s="1"/>
  <c r="X99" i="22" s="1"/>
  <c r="M143" i="23"/>
  <c r="L143" i="23"/>
  <c r="T96" i="24"/>
  <c r="Y33" i="24"/>
  <c r="X33" i="24"/>
  <c r="N98" i="25"/>
  <c r="N145" i="25" s="1"/>
  <c r="P145" i="25" s="1"/>
  <c r="N86" i="25"/>
  <c r="W85" i="22"/>
  <c r="F145" i="23"/>
  <c r="H145" i="23" s="1"/>
  <c r="P145" i="23"/>
  <c r="F146" i="23"/>
  <c r="H146" i="23" s="1"/>
  <c r="P146" i="23"/>
  <c r="F86" i="23"/>
  <c r="N86" i="23"/>
  <c r="G99" i="23"/>
  <c r="G146" i="23" s="1"/>
  <c r="F100" i="24"/>
  <c r="V54" i="24"/>
  <c r="V97" i="24" s="1"/>
  <c r="Y26" i="25"/>
  <c r="S147" i="25"/>
  <c r="U147" i="25" s="1"/>
  <c r="M125" i="25"/>
  <c r="Y66" i="26"/>
  <c r="X66" i="26"/>
  <c r="E171" i="1"/>
  <c r="N143" i="23"/>
  <c r="V38" i="23"/>
  <c r="Y38" i="23" s="1"/>
  <c r="Y96" i="23" s="1"/>
  <c r="G86" i="23"/>
  <c r="O86" i="23"/>
  <c r="V38" i="24"/>
  <c r="X22" i="24"/>
  <c r="G86" i="24"/>
  <c r="G96" i="24"/>
  <c r="G143" i="24" s="1"/>
  <c r="I143" i="24" s="1"/>
  <c r="I38" i="24"/>
  <c r="I96" i="24" s="1"/>
  <c r="W54" i="24"/>
  <c r="Y39" i="24"/>
  <c r="X40" i="24"/>
  <c r="S97" i="24"/>
  <c r="O144" i="24" s="1"/>
  <c r="Q144" i="24" s="1"/>
  <c r="U54" i="24"/>
  <c r="U97" i="24" s="1"/>
  <c r="Y72" i="24"/>
  <c r="Y77" i="24"/>
  <c r="Y19" i="26"/>
  <c r="X11" i="24"/>
  <c r="X31" i="24"/>
  <c r="H38" i="24"/>
  <c r="W38" i="24"/>
  <c r="X39" i="24"/>
  <c r="X45" i="24"/>
  <c r="Y46" i="24"/>
  <c r="T54" i="24"/>
  <c r="T97" i="24" s="1"/>
  <c r="X70" i="24"/>
  <c r="X98" i="24" s="1"/>
  <c r="H146" i="24"/>
  <c r="T96" i="25"/>
  <c r="G145" i="25"/>
  <c r="I145" i="25" s="1"/>
  <c r="H38" i="23"/>
  <c r="X39" i="23"/>
  <c r="X54" i="23" s="1"/>
  <c r="X97" i="23" s="1"/>
  <c r="T54" i="23"/>
  <c r="Q70" i="23"/>
  <c r="Q98" i="23" s="1"/>
  <c r="Q85" i="23"/>
  <c r="Q99" i="23" s="1"/>
  <c r="T144" i="23"/>
  <c r="T146" i="23"/>
  <c r="X8" i="24"/>
  <c r="X14" i="24"/>
  <c r="X21" i="24"/>
  <c r="X30" i="24"/>
  <c r="X44" i="24"/>
  <c r="X51" i="24"/>
  <c r="Y52" i="24"/>
  <c r="Y76" i="24"/>
  <c r="Y19" i="25"/>
  <c r="Q144" i="25"/>
  <c r="Q146" i="25"/>
  <c r="R86" i="23"/>
  <c r="R100" i="23" s="1"/>
  <c r="M125" i="23"/>
  <c r="H54" i="24"/>
  <c r="H97" i="24" s="1"/>
  <c r="K97" i="24"/>
  <c r="G144" i="24" s="1"/>
  <c r="M54" i="24"/>
  <c r="M97" i="24" s="1"/>
  <c r="X75" i="24"/>
  <c r="X79" i="24"/>
  <c r="P146" i="24"/>
  <c r="L147" i="24"/>
  <c r="X12" i="24"/>
  <c r="X17" i="24"/>
  <c r="X60" i="24"/>
  <c r="K147" i="24"/>
  <c r="M147" i="24" s="1"/>
  <c r="I125" i="24"/>
  <c r="V70" i="24"/>
  <c r="V98" i="24" s="1"/>
  <c r="V85" i="24"/>
  <c r="V99" i="24" s="1"/>
  <c r="J86" i="24"/>
  <c r="J100" i="24" s="1"/>
  <c r="R86" i="24"/>
  <c r="R100" i="24" s="1"/>
  <c r="Y22" i="25"/>
  <c r="Y25" i="25"/>
  <c r="O143" i="25"/>
  <c r="Q143" i="25" s="1"/>
  <c r="Y50" i="25"/>
  <c r="Y74" i="25"/>
  <c r="L143" i="25"/>
  <c r="M143" i="25"/>
  <c r="X16" i="26"/>
  <c r="Y16" i="26"/>
  <c r="Y24" i="26"/>
  <c r="Y41" i="26"/>
  <c r="W54" i="26"/>
  <c r="J147" i="26"/>
  <c r="L147" i="26" s="1"/>
  <c r="I125" i="26"/>
  <c r="W70" i="24"/>
  <c r="W85" i="24"/>
  <c r="K86" i="24"/>
  <c r="S86" i="24"/>
  <c r="P38" i="25"/>
  <c r="V54" i="25"/>
  <c r="V97" i="25" s="1"/>
  <c r="Y80" i="25"/>
  <c r="L70" i="24"/>
  <c r="L98" i="24" s="1"/>
  <c r="L85" i="24"/>
  <c r="L99" i="24" s="1"/>
  <c r="U147" i="24"/>
  <c r="Y11" i="25"/>
  <c r="X15" i="25"/>
  <c r="Y36" i="25"/>
  <c r="W54" i="25"/>
  <c r="Y49" i="25"/>
  <c r="V70" i="25"/>
  <c r="V98" i="25" s="1"/>
  <c r="H85" i="25"/>
  <c r="H99" i="25" s="1"/>
  <c r="F146" i="25"/>
  <c r="F86" i="25"/>
  <c r="Y23" i="26"/>
  <c r="X37" i="26"/>
  <c r="Y37" i="26"/>
  <c r="Q145" i="27"/>
  <c r="I55" i="27"/>
  <c r="I99" i="27" s="1"/>
  <c r="F99" i="27"/>
  <c r="X37" i="24"/>
  <c r="L38" i="24"/>
  <c r="X42" i="24"/>
  <c r="P54" i="24"/>
  <c r="P97" i="24" s="1"/>
  <c r="Y58" i="24"/>
  <c r="M70" i="24"/>
  <c r="M98" i="24" s="1"/>
  <c r="M85" i="24"/>
  <c r="M99" i="24" s="1"/>
  <c r="X8" i="25"/>
  <c r="V38" i="25"/>
  <c r="W70" i="25"/>
  <c r="Y55" i="25"/>
  <c r="X56" i="25"/>
  <c r="Y63" i="25"/>
  <c r="G146" i="25"/>
  <c r="I146" i="25" s="1"/>
  <c r="M86" i="25"/>
  <c r="M100" i="25" s="1"/>
  <c r="U143" i="25"/>
  <c r="P145" i="26"/>
  <c r="U39" i="27"/>
  <c r="U98" i="27" s="1"/>
  <c r="R98" i="27"/>
  <c r="R88" i="27"/>
  <c r="R102" i="27" s="1"/>
  <c r="M38" i="24"/>
  <c r="M96" i="24" s="1"/>
  <c r="U38" i="24"/>
  <c r="U96" i="24" s="1"/>
  <c r="I54" i="24"/>
  <c r="I97" i="24" s="1"/>
  <c r="Q54" i="24"/>
  <c r="Q97" i="24" s="1"/>
  <c r="X81" i="24"/>
  <c r="X85" i="24" s="1"/>
  <c r="X99" i="24" s="1"/>
  <c r="N86" i="24"/>
  <c r="Y8" i="25"/>
  <c r="Y14" i="25"/>
  <c r="Y24" i="25"/>
  <c r="Y35" i="25"/>
  <c r="Y41" i="25"/>
  <c r="Y48" i="25"/>
  <c r="X55" i="25"/>
  <c r="X70" i="25" s="1"/>
  <c r="X98" i="25" s="1"/>
  <c r="P85" i="25"/>
  <c r="P99" i="25" s="1"/>
  <c r="F144" i="25"/>
  <c r="H144" i="25" s="1"/>
  <c r="P96" i="26"/>
  <c r="X20" i="26"/>
  <c r="X29" i="26"/>
  <c r="Y29" i="26"/>
  <c r="F146" i="26"/>
  <c r="Y13" i="25"/>
  <c r="Y17" i="25"/>
  <c r="L86" i="25"/>
  <c r="L100" i="25" s="1"/>
  <c r="L96" i="25"/>
  <c r="H70" i="25"/>
  <c r="H98" i="25" s="1"/>
  <c r="U86" i="25"/>
  <c r="U100" i="25" s="1"/>
  <c r="V70" i="26"/>
  <c r="V98" i="26" s="1"/>
  <c r="J86" i="26"/>
  <c r="J100" i="26" s="1"/>
  <c r="Y71" i="26"/>
  <c r="X71" i="26"/>
  <c r="V85" i="26"/>
  <c r="V99" i="26" s="1"/>
  <c r="Y57" i="25"/>
  <c r="G86" i="25"/>
  <c r="O86" i="25"/>
  <c r="K96" i="25"/>
  <c r="G143" i="25" s="1"/>
  <c r="S96" i="25"/>
  <c r="K98" i="25"/>
  <c r="K99" i="25"/>
  <c r="X8" i="26"/>
  <c r="X38" i="26" s="1"/>
  <c r="X96" i="26" s="1"/>
  <c r="V38" i="26"/>
  <c r="T96" i="26"/>
  <c r="T86" i="26"/>
  <c r="T100" i="26" s="1"/>
  <c r="Q86" i="26"/>
  <c r="Q100" i="26" s="1"/>
  <c r="O100" i="26"/>
  <c r="Y43" i="26"/>
  <c r="X43" i="26"/>
  <c r="X54" i="26" s="1"/>
  <c r="X97" i="26" s="1"/>
  <c r="M147" i="26"/>
  <c r="W38" i="25"/>
  <c r="U146" i="25"/>
  <c r="W38" i="26"/>
  <c r="Y28" i="26"/>
  <c r="H86" i="26"/>
  <c r="H100" i="26" s="1"/>
  <c r="H96" i="26"/>
  <c r="G144" i="26"/>
  <c r="I144" i="26" s="1"/>
  <c r="Y63" i="26"/>
  <c r="Y65" i="26"/>
  <c r="X65" i="26"/>
  <c r="Y69" i="26"/>
  <c r="X69" i="26"/>
  <c r="T147" i="26"/>
  <c r="H144" i="26"/>
  <c r="P97" i="28"/>
  <c r="H38" i="25"/>
  <c r="X39" i="25"/>
  <c r="X54" i="25" s="1"/>
  <c r="X97" i="25" s="1"/>
  <c r="T54" i="25"/>
  <c r="T97" i="25" s="1"/>
  <c r="I70" i="25"/>
  <c r="I98" i="25" s="1"/>
  <c r="Q70" i="25"/>
  <c r="Q98" i="25" s="1"/>
  <c r="I85" i="25"/>
  <c r="I99" i="25" s="1"/>
  <c r="Q85" i="25"/>
  <c r="Q99" i="25" s="1"/>
  <c r="L147" i="25"/>
  <c r="M146" i="25"/>
  <c r="Y8" i="26"/>
  <c r="Y10" i="26"/>
  <c r="X15" i="26"/>
  <c r="X18" i="26"/>
  <c r="X36" i="26"/>
  <c r="G100" i="26"/>
  <c r="Y52" i="26"/>
  <c r="X52" i="26"/>
  <c r="H85" i="26"/>
  <c r="H99" i="26" s="1"/>
  <c r="W98" i="27"/>
  <c r="G145" i="27"/>
  <c r="H55" i="27"/>
  <c r="H99" i="27" s="1"/>
  <c r="Q55" i="27"/>
  <c r="Q99" i="27" s="1"/>
  <c r="N99" i="27"/>
  <c r="N146" i="27" s="1"/>
  <c r="P146" i="27" s="1"/>
  <c r="P55" i="27"/>
  <c r="P99" i="27" s="1"/>
  <c r="Q147" i="27"/>
  <c r="Q148" i="27"/>
  <c r="G146" i="27"/>
  <c r="I38" i="25"/>
  <c r="I96" i="25" s="1"/>
  <c r="Q38" i="25"/>
  <c r="Q96" i="25" s="1"/>
  <c r="Y39" i="25"/>
  <c r="M54" i="25"/>
  <c r="M97" i="25" s="1"/>
  <c r="U54" i="25"/>
  <c r="U97" i="25" s="1"/>
  <c r="U145" i="25"/>
  <c r="Y9" i="26"/>
  <c r="X17" i="26"/>
  <c r="Y32" i="26"/>
  <c r="S96" i="26"/>
  <c r="S86" i="26"/>
  <c r="Y59" i="26"/>
  <c r="X59" i="26"/>
  <c r="Y62" i="26"/>
  <c r="Y68" i="26"/>
  <c r="X68" i="26"/>
  <c r="Y84" i="26"/>
  <c r="X84" i="26"/>
  <c r="P39" i="27"/>
  <c r="M39" i="27"/>
  <c r="M98" i="27" s="1"/>
  <c r="J98" i="27"/>
  <c r="F145" i="27" s="1"/>
  <c r="H145" i="27" s="1"/>
  <c r="J88" i="27"/>
  <c r="J102" i="27" s="1"/>
  <c r="L39" i="27"/>
  <c r="W85" i="25"/>
  <c r="Y46" i="26"/>
  <c r="X46" i="26"/>
  <c r="X70" i="26"/>
  <c r="X98" i="26" s="1"/>
  <c r="P144" i="26"/>
  <c r="F148" i="27"/>
  <c r="H148" i="27" s="1"/>
  <c r="V101" i="27"/>
  <c r="X101" i="27" s="1"/>
  <c r="Q146" i="27"/>
  <c r="U144" i="25"/>
  <c r="X11" i="26"/>
  <c r="Y21" i="26"/>
  <c r="K96" i="26"/>
  <c r="L38" i="26"/>
  <c r="K86" i="26"/>
  <c r="L113" i="26" s="1"/>
  <c r="H70" i="26"/>
  <c r="H98" i="26" s="1"/>
  <c r="Y58" i="26"/>
  <c r="X58" i="26"/>
  <c r="Y61" i="26"/>
  <c r="Y67" i="26"/>
  <c r="X67" i="26"/>
  <c r="J98" i="26"/>
  <c r="F145" i="26" s="1"/>
  <c r="H145" i="26" s="1"/>
  <c r="M70" i="26"/>
  <c r="M98" i="26" s="1"/>
  <c r="L70" i="26"/>
  <c r="L98" i="26" s="1"/>
  <c r="Y78" i="26"/>
  <c r="X78" i="26"/>
  <c r="Y83" i="26"/>
  <c r="X83" i="26"/>
  <c r="N145" i="27"/>
  <c r="P145" i="27" s="1"/>
  <c r="W100" i="27"/>
  <c r="Y101" i="27"/>
  <c r="U88" i="27"/>
  <c r="U102" i="27" s="1"/>
  <c r="M146" i="27"/>
  <c r="L146" i="27"/>
  <c r="I115" i="28"/>
  <c r="N101" i="28"/>
  <c r="N148" i="28" s="1"/>
  <c r="N145" i="28"/>
  <c r="P145" i="28" s="1"/>
  <c r="U144" i="28"/>
  <c r="T144" i="28"/>
  <c r="U146" i="28"/>
  <c r="T146" i="28"/>
  <c r="V54" i="26"/>
  <c r="V97" i="26" s="1"/>
  <c r="W70" i="26"/>
  <c r="G96" i="26"/>
  <c r="G143" i="26" s="1"/>
  <c r="I143" i="26" s="1"/>
  <c r="O96" i="26"/>
  <c r="O143" i="26" s="1"/>
  <c r="Q143" i="26" s="1"/>
  <c r="G98" i="26"/>
  <c r="G145" i="26" s="1"/>
  <c r="O98" i="26"/>
  <c r="O145" i="26" s="1"/>
  <c r="Q145" i="26" s="1"/>
  <c r="G99" i="26"/>
  <c r="G146" i="26" s="1"/>
  <c r="I146" i="26" s="1"/>
  <c r="O99" i="26"/>
  <c r="O146" i="26" s="1"/>
  <c r="Q146" i="26" s="1"/>
  <c r="I72" i="27"/>
  <c r="I100" i="27" s="1"/>
  <c r="Q72" i="27"/>
  <c r="Q100" i="27" s="1"/>
  <c r="T149" i="27"/>
  <c r="G145" i="28"/>
  <c r="W98" i="28"/>
  <c r="G147" i="28"/>
  <c r="W100" i="28"/>
  <c r="V98" i="29"/>
  <c r="F145" i="29"/>
  <c r="L114" i="29"/>
  <c r="W99" i="29"/>
  <c r="G146" i="29"/>
  <c r="I146" i="29" s="1"/>
  <c r="G145" i="30"/>
  <c r="W98" i="30"/>
  <c r="J100" i="27"/>
  <c r="V100" i="27" s="1"/>
  <c r="X100" i="27" s="1"/>
  <c r="H97" i="28"/>
  <c r="H87" i="28"/>
  <c r="H101" i="28" s="1"/>
  <c r="F146" i="28"/>
  <c r="P86" i="28"/>
  <c r="P100" i="28" s="1"/>
  <c r="F144" i="28"/>
  <c r="V97" i="28"/>
  <c r="J99" i="28"/>
  <c r="M145" i="28"/>
  <c r="L145" i="28"/>
  <c r="M147" i="28"/>
  <c r="L147" i="28"/>
  <c r="F144" i="29"/>
  <c r="V97" i="29"/>
  <c r="X97" i="29" s="1"/>
  <c r="W98" i="29"/>
  <c r="Y98" i="29" s="1"/>
  <c r="O87" i="29"/>
  <c r="O99" i="29"/>
  <c r="O146" i="29" s="1"/>
  <c r="Q146" i="29" s="1"/>
  <c r="K148" i="29"/>
  <c r="M148" i="29" s="1"/>
  <c r="I126" i="29"/>
  <c r="S101" i="30"/>
  <c r="U87" i="30"/>
  <c r="U101" i="30" s="1"/>
  <c r="J98" i="30"/>
  <c r="V98" i="30" s="1"/>
  <c r="X98" i="30" s="1"/>
  <c r="M54" i="30"/>
  <c r="M98" i="30" s="1"/>
  <c r="P97" i="31"/>
  <c r="P87" i="31"/>
  <c r="P101" i="31" s="1"/>
  <c r="P54" i="26"/>
  <c r="P97" i="26" s="1"/>
  <c r="K88" i="27"/>
  <c r="W99" i="27"/>
  <c r="K100" i="27"/>
  <c r="G147" i="27" s="1"/>
  <c r="S102" i="27"/>
  <c r="L145" i="27"/>
  <c r="G97" i="28"/>
  <c r="G87" i="28"/>
  <c r="I38" i="28"/>
  <c r="I97" i="28" s="1"/>
  <c r="T97" i="28"/>
  <c r="T87" i="28"/>
  <c r="T101" i="28" s="1"/>
  <c r="M148" i="28"/>
  <c r="V100" i="29"/>
  <c r="F147" i="29"/>
  <c r="T148" i="29"/>
  <c r="G145" i="29"/>
  <c r="I145" i="29" s="1"/>
  <c r="T87" i="30"/>
  <c r="T101" i="30" s="1"/>
  <c r="F86" i="26"/>
  <c r="M127" i="27"/>
  <c r="J100" i="28"/>
  <c r="F147" i="28" s="1"/>
  <c r="H147" i="28" s="1"/>
  <c r="U145" i="28"/>
  <c r="T145" i="28"/>
  <c r="T97" i="29"/>
  <c r="T87" i="29"/>
  <c r="T101" i="29" s="1"/>
  <c r="H97" i="29"/>
  <c r="J87" i="30"/>
  <c r="J101" i="30" s="1"/>
  <c r="N145" i="30"/>
  <c r="P145" i="30" s="1"/>
  <c r="S147" i="26"/>
  <c r="U147" i="26" s="1"/>
  <c r="I87" i="27"/>
  <c r="I101" i="27" s="1"/>
  <c r="Q87" i="27"/>
  <c r="Q101" i="27" s="1"/>
  <c r="L149" i="27"/>
  <c r="L97" i="28"/>
  <c r="L87" i="28"/>
  <c r="L101" i="28" s="1"/>
  <c r="M71" i="28"/>
  <c r="M99" i="28" s="1"/>
  <c r="Q147" i="28"/>
  <c r="N144" i="28"/>
  <c r="M126" i="28"/>
  <c r="U147" i="28"/>
  <c r="K101" i="29"/>
  <c r="F146" i="29"/>
  <c r="G101" i="29"/>
  <c r="G144" i="29"/>
  <c r="I144" i="29" s="1"/>
  <c r="H39" i="27"/>
  <c r="T55" i="27"/>
  <c r="T99" i="27" s="1"/>
  <c r="F88" i="27"/>
  <c r="N88" i="27"/>
  <c r="N99" i="28"/>
  <c r="N146" i="28" s="1"/>
  <c r="P146" i="28" s="1"/>
  <c r="Q71" i="28"/>
  <c r="Q99" i="28" s="1"/>
  <c r="F87" i="28"/>
  <c r="M144" i="28"/>
  <c r="L144" i="28"/>
  <c r="M146" i="28"/>
  <c r="L146" i="28"/>
  <c r="P38" i="29"/>
  <c r="K100" i="29"/>
  <c r="W100" i="29" s="1"/>
  <c r="Y100" i="29" s="1"/>
  <c r="M86" i="29"/>
  <c r="M100" i="29" s="1"/>
  <c r="L54" i="30"/>
  <c r="L98" i="30" s="1"/>
  <c r="R98" i="30"/>
  <c r="U54" i="30"/>
  <c r="U98" i="30" s="1"/>
  <c r="T54" i="30"/>
  <c r="T98" i="30" s="1"/>
  <c r="I39" i="27"/>
  <c r="I98" i="27" s="1"/>
  <c r="Q39" i="27"/>
  <c r="Q98" i="27" s="1"/>
  <c r="M55" i="27"/>
  <c r="M99" i="27" s="1"/>
  <c r="U55" i="27"/>
  <c r="U99" i="27" s="1"/>
  <c r="G88" i="27"/>
  <c r="O88" i="27"/>
  <c r="O144" i="28"/>
  <c r="Q144" i="28" s="1"/>
  <c r="O145" i="28"/>
  <c r="J87" i="28"/>
  <c r="J101" i="28" s="1"/>
  <c r="N144" i="29"/>
  <c r="P144" i="29" s="1"/>
  <c r="N145" i="29"/>
  <c r="P145" i="29" s="1"/>
  <c r="H71" i="29"/>
  <c r="H99" i="29" s="1"/>
  <c r="P147" i="29"/>
  <c r="N97" i="30"/>
  <c r="N87" i="30"/>
  <c r="Q38" i="30"/>
  <c r="Q97" i="30" s="1"/>
  <c r="M71" i="29"/>
  <c r="M99" i="29" s="1"/>
  <c r="M126" i="29"/>
  <c r="P54" i="30"/>
  <c r="F147" i="30"/>
  <c r="L87" i="30"/>
  <c r="L101" i="30" s="1"/>
  <c r="R97" i="30"/>
  <c r="F145" i="31"/>
  <c r="V98" i="31"/>
  <c r="F146" i="31"/>
  <c r="V99" i="31"/>
  <c r="V100" i="31"/>
  <c r="X100" i="31" s="1"/>
  <c r="R147" i="32"/>
  <c r="T147" i="32" s="1"/>
  <c r="M125" i="32"/>
  <c r="I71" i="28"/>
  <c r="I99" i="28" s="1"/>
  <c r="M86" i="28"/>
  <c r="M100" i="28" s="1"/>
  <c r="F87" i="29"/>
  <c r="N87" i="29"/>
  <c r="U38" i="30"/>
  <c r="U97" i="30" s="1"/>
  <c r="I54" i="30"/>
  <c r="I98" i="30" s="1"/>
  <c r="Q54" i="30"/>
  <c r="Q98" i="30" s="1"/>
  <c r="S97" i="30"/>
  <c r="K99" i="30"/>
  <c r="M126" i="30"/>
  <c r="H97" i="31"/>
  <c r="H87" i="31"/>
  <c r="H101" i="31" s="1"/>
  <c r="W100" i="31"/>
  <c r="Y100" i="31" s="1"/>
  <c r="U147" i="32"/>
  <c r="U38" i="28"/>
  <c r="U97" i="28" s="1"/>
  <c r="I54" i="28"/>
  <c r="I98" i="28" s="1"/>
  <c r="Q54" i="28"/>
  <c r="Q98" i="28" s="1"/>
  <c r="K87" i="28"/>
  <c r="S87" i="28"/>
  <c r="K99" i="28"/>
  <c r="W99" i="28" s="1"/>
  <c r="S148" i="28"/>
  <c r="U148" i="28" s="1"/>
  <c r="L86" i="29"/>
  <c r="L100" i="29" s="1"/>
  <c r="F97" i="30"/>
  <c r="F87" i="30"/>
  <c r="O97" i="30"/>
  <c r="O144" i="30" s="1"/>
  <c r="O87" i="30"/>
  <c r="I86" i="30"/>
  <c r="I100" i="30" s="1"/>
  <c r="Q86" i="30"/>
  <c r="Q100" i="30" s="1"/>
  <c r="W100" i="30"/>
  <c r="Y100" i="30" s="1"/>
  <c r="T87" i="31"/>
  <c r="T101" i="31" s="1"/>
  <c r="P96" i="32"/>
  <c r="P86" i="32"/>
  <c r="P100" i="32" s="1"/>
  <c r="G143" i="32"/>
  <c r="W96" i="32"/>
  <c r="F144" i="32"/>
  <c r="H144" i="32" s="1"/>
  <c r="G97" i="30"/>
  <c r="G87" i="30"/>
  <c r="F146" i="30"/>
  <c r="P146" i="30"/>
  <c r="L86" i="32"/>
  <c r="L100" i="32" s="1"/>
  <c r="U144" i="32"/>
  <c r="T144" i="32"/>
  <c r="I86" i="28"/>
  <c r="I100" i="28" s="1"/>
  <c r="Q86" i="28"/>
  <c r="Q100" i="28" s="1"/>
  <c r="L38" i="29"/>
  <c r="J87" i="29"/>
  <c r="J101" i="29" s="1"/>
  <c r="R87" i="29"/>
  <c r="R101" i="29" s="1"/>
  <c r="J99" i="29"/>
  <c r="V99" i="29" s="1"/>
  <c r="X99" i="29" s="1"/>
  <c r="H38" i="30"/>
  <c r="G146" i="30"/>
  <c r="I146" i="30" s="1"/>
  <c r="J98" i="28"/>
  <c r="V98" i="28" s="1"/>
  <c r="X98" i="28" s="1"/>
  <c r="R98" i="28"/>
  <c r="S87" i="29"/>
  <c r="V99" i="30"/>
  <c r="X99" i="30" s="1"/>
  <c r="N144" i="31"/>
  <c r="P144" i="31" s="1"/>
  <c r="W98" i="32"/>
  <c r="Y98" i="32" s="1"/>
  <c r="G145" i="32"/>
  <c r="Q38" i="28"/>
  <c r="Q97" i="28" s="1"/>
  <c r="O87" i="28"/>
  <c r="I71" i="30"/>
  <c r="I99" i="30" s="1"/>
  <c r="Q71" i="30"/>
  <c r="Q99" i="30" s="1"/>
  <c r="K87" i="30"/>
  <c r="W99" i="30"/>
  <c r="T148" i="30"/>
  <c r="T144" i="30"/>
  <c r="T145" i="30"/>
  <c r="Q147" i="31"/>
  <c r="U146" i="32"/>
  <c r="T146" i="32"/>
  <c r="J87" i="31"/>
  <c r="J101" i="31" s="1"/>
  <c r="R87" i="31"/>
  <c r="R101" i="31" s="1"/>
  <c r="J100" i="31"/>
  <c r="F147" i="31" s="1"/>
  <c r="I37" i="32"/>
  <c r="I96" i="32" s="1"/>
  <c r="U37" i="32"/>
  <c r="U96" i="32" s="1"/>
  <c r="T53" i="32"/>
  <c r="T97" i="32" s="1"/>
  <c r="H146" i="32"/>
  <c r="O86" i="32"/>
  <c r="V99" i="32"/>
  <c r="T143" i="32"/>
  <c r="T145" i="32"/>
  <c r="K87" i="31"/>
  <c r="S87" i="31"/>
  <c r="K100" i="31"/>
  <c r="G147" i="31" s="1"/>
  <c r="I147" i="31" s="1"/>
  <c r="M148" i="31"/>
  <c r="H53" i="32"/>
  <c r="H97" i="32" s="1"/>
  <c r="H70" i="32"/>
  <c r="H98" i="32" s="1"/>
  <c r="L96" i="32"/>
  <c r="W99" i="32"/>
  <c r="Y99" i="32" s="1"/>
  <c r="I125" i="32"/>
  <c r="M126" i="31"/>
  <c r="U145" i="31"/>
  <c r="U147" i="31"/>
  <c r="N96" i="32"/>
  <c r="N143" i="32" s="1"/>
  <c r="N86" i="32"/>
  <c r="P70" i="32"/>
  <c r="P98" i="32" s="1"/>
  <c r="G86" i="32"/>
  <c r="T86" i="32"/>
  <c r="T100" i="32" s="1"/>
  <c r="F87" i="31"/>
  <c r="N87" i="31"/>
  <c r="F97" i="31"/>
  <c r="R98" i="31"/>
  <c r="N145" i="31" s="1"/>
  <c r="Q37" i="32"/>
  <c r="Q96" i="32" s="1"/>
  <c r="O98" i="32"/>
  <c r="O145" i="32" s="1"/>
  <c r="Q145" i="32" s="1"/>
  <c r="G87" i="31"/>
  <c r="O87" i="31"/>
  <c r="G97" i="31"/>
  <c r="O97" i="31"/>
  <c r="O144" i="31" s="1"/>
  <c r="K98" i="31"/>
  <c r="G145" i="31" s="1"/>
  <c r="I145" i="31" s="1"/>
  <c r="S98" i="31"/>
  <c r="O145" i="31" s="1"/>
  <c r="Q145" i="31" s="1"/>
  <c r="G99" i="31"/>
  <c r="O99" i="31"/>
  <c r="O146" i="31" s="1"/>
  <c r="Q146" i="31" s="1"/>
  <c r="P145" i="32"/>
  <c r="J86" i="32"/>
  <c r="J100" i="32" s="1"/>
  <c r="F143" i="32"/>
  <c r="H143" i="32" s="1"/>
  <c r="W97" i="32"/>
  <c r="F145" i="32"/>
  <c r="H145" i="32" s="1"/>
  <c r="M85" i="32"/>
  <c r="M99" i="32" s="1"/>
  <c r="V98" i="32"/>
  <c r="L144" i="32"/>
  <c r="L146" i="32"/>
  <c r="H126" i="31"/>
  <c r="U144" i="31"/>
  <c r="U146" i="31"/>
  <c r="S148" i="31"/>
  <c r="U148" i="31" s="1"/>
  <c r="S96" i="32"/>
  <c r="O143" i="32" s="1"/>
  <c r="Q143" i="32" s="1"/>
  <c r="S86" i="32"/>
  <c r="I53" i="32"/>
  <c r="I97" i="32" s="1"/>
  <c r="P146" i="32"/>
  <c r="M86" i="32"/>
  <c r="M100" i="32" s="1"/>
  <c r="J96" i="32"/>
  <c r="V96" i="32" s="1"/>
  <c r="X96" i="32" s="1"/>
  <c r="N97" i="32"/>
  <c r="N144" i="32" s="1"/>
  <c r="P144" i="32" s="1"/>
  <c r="H125" i="32"/>
  <c r="H37" i="32"/>
  <c r="M53" i="32"/>
  <c r="M97" i="32" s="1"/>
  <c r="F86" i="32"/>
  <c r="P145" i="31" l="1"/>
  <c r="I143" i="23"/>
  <c r="H143" i="23"/>
  <c r="H95" i="1"/>
  <c r="H53" i="1"/>
  <c r="I145" i="10"/>
  <c r="H145" i="10"/>
  <c r="Q144" i="5"/>
  <c r="P144" i="5"/>
  <c r="I144" i="5"/>
  <c r="H144" i="5"/>
  <c r="I146" i="6"/>
  <c r="H146" i="6"/>
  <c r="H145" i="22"/>
  <c r="I145" i="22"/>
  <c r="I145" i="13"/>
  <c r="H145" i="13"/>
  <c r="H143" i="19"/>
  <c r="I143" i="19"/>
  <c r="P143" i="11"/>
  <c r="Q143" i="11"/>
  <c r="H145" i="5"/>
  <c r="I145" i="5"/>
  <c r="I143" i="25"/>
  <c r="H143" i="25"/>
  <c r="H147" i="31"/>
  <c r="H88" i="1"/>
  <c r="I146" i="13"/>
  <c r="H146" i="13"/>
  <c r="H143" i="12"/>
  <c r="I143" i="12"/>
  <c r="I146" i="10"/>
  <c r="H146" i="10"/>
  <c r="Q143" i="22"/>
  <c r="W100" i="6"/>
  <c r="Y86" i="6"/>
  <c r="Q144" i="3"/>
  <c r="P144" i="3"/>
  <c r="Q144" i="2"/>
  <c r="P144" i="2"/>
  <c r="I147" i="27"/>
  <c r="I146" i="19"/>
  <c r="H146" i="19"/>
  <c r="H170" i="1"/>
  <c r="P143" i="19"/>
  <c r="Q143" i="19"/>
  <c r="Q143" i="16"/>
  <c r="I144" i="2"/>
  <c r="H144" i="2"/>
  <c r="H147" i="30"/>
  <c r="I147" i="30"/>
  <c r="W98" i="21"/>
  <c r="Y70" i="21"/>
  <c r="Y98" i="21" s="1"/>
  <c r="H86" i="21"/>
  <c r="H100" i="21" s="1"/>
  <c r="H96" i="21"/>
  <c r="K100" i="16"/>
  <c r="M86" i="16"/>
  <c r="M100" i="16" s="1"/>
  <c r="W98" i="13"/>
  <c r="Y70" i="13"/>
  <c r="Y98" i="13" s="1"/>
  <c r="Y54" i="9"/>
  <c r="Y97" i="9" s="1"/>
  <c r="W97" i="9"/>
  <c r="I114" i="10"/>
  <c r="N100" i="10"/>
  <c r="N147" i="10" s="1"/>
  <c r="L97" i="29"/>
  <c r="L87" i="29"/>
  <c r="L101" i="29" s="1"/>
  <c r="F145" i="28"/>
  <c r="H145" i="28" s="1"/>
  <c r="L116" i="29"/>
  <c r="Y100" i="27"/>
  <c r="W96" i="25"/>
  <c r="Y38" i="25"/>
  <c r="Y96" i="25" s="1"/>
  <c r="H146" i="26"/>
  <c r="W98" i="25"/>
  <c r="Y70" i="25"/>
  <c r="Y98" i="25" s="1"/>
  <c r="L96" i="24"/>
  <c r="L86" i="24"/>
  <c r="L100" i="24" s="1"/>
  <c r="W98" i="24"/>
  <c r="Y70" i="24"/>
  <c r="Y98" i="24" s="1"/>
  <c r="X38" i="24"/>
  <c r="X96" i="24" s="1"/>
  <c r="X54" i="24"/>
  <c r="X97" i="24" s="1"/>
  <c r="W99" i="22"/>
  <c r="Y85" i="22"/>
  <c r="Y99" i="22" s="1"/>
  <c r="X98" i="32"/>
  <c r="H96" i="32"/>
  <c r="H86" i="32"/>
  <c r="H100" i="32" s="1"/>
  <c r="G146" i="31"/>
  <c r="I146" i="31" s="1"/>
  <c r="W99" i="31"/>
  <c r="Y99" i="31" s="1"/>
  <c r="I114" i="32"/>
  <c r="N100" i="32"/>
  <c r="N147" i="32" s="1"/>
  <c r="X99" i="32"/>
  <c r="K101" i="30"/>
  <c r="M87" i="30"/>
  <c r="M101" i="30" s="1"/>
  <c r="P146" i="31"/>
  <c r="G101" i="30"/>
  <c r="L114" i="30"/>
  <c r="I87" i="30"/>
  <c r="I101" i="30" s="1"/>
  <c r="I144" i="32"/>
  <c r="N144" i="30"/>
  <c r="P144" i="30" s="1"/>
  <c r="Q146" i="28"/>
  <c r="F102" i="27"/>
  <c r="I115" i="27"/>
  <c r="M87" i="29"/>
  <c r="M101" i="29" s="1"/>
  <c r="H87" i="29"/>
  <c r="H101" i="29" s="1"/>
  <c r="T88" i="27"/>
  <c r="T102" i="27" s="1"/>
  <c r="G144" i="28"/>
  <c r="I144" i="28" s="1"/>
  <c r="W97" i="28"/>
  <c r="Y97" i="28" s="1"/>
  <c r="Q87" i="29"/>
  <c r="Q101" i="29" s="1"/>
  <c r="O101" i="29"/>
  <c r="L115" i="29"/>
  <c r="Y98" i="30"/>
  <c r="H145" i="29"/>
  <c r="F147" i="27"/>
  <c r="H147" i="27" s="1"/>
  <c r="V98" i="27"/>
  <c r="X98" i="27" s="1"/>
  <c r="P146" i="26"/>
  <c r="G100" i="25"/>
  <c r="G147" i="25" s="1"/>
  <c r="I86" i="25"/>
  <c r="I100" i="25" s="1"/>
  <c r="L113" i="25"/>
  <c r="W86" i="25"/>
  <c r="X38" i="25"/>
  <c r="X96" i="25" s="1"/>
  <c r="F146" i="27"/>
  <c r="H146" i="27" s="1"/>
  <c r="V99" i="27"/>
  <c r="X99" i="27" s="1"/>
  <c r="F145" i="30"/>
  <c r="H145" i="30" s="1"/>
  <c r="I144" i="24"/>
  <c r="H144" i="24"/>
  <c r="T86" i="25"/>
  <c r="T100" i="25" s="1"/>
  <c r="H96" i="24"/>
  <c r="H86" i="24"/>
  <c r="H100" i="24" s="1"/>
  <c r="V86" i="24"/>
  <c r="V96" i="24"/>
  <c r="I114" i="23"/>
  <c r="N100" i="23"/>
  <c r="N147" i="23" s="1"/>
  <c r="P96" i="23"/>
  <c r="P86" i="23"/>
  <c r="P100" i="23" s="1"/>
  <c r="W98" i="22"/>
  <c r="Y70" i="22"/>
  <c r="Y98" i="22" s="1"/>
  <c r="S100" i="23"/>
  <c r="U86" i="23"/>
  <c r="U100" i="23" s="1"/>
  <c r="L113" i="22"/>
  <c r="G100" i="22"/>
  <c r="G147" i="22" s="1"/>
  <c r="I147" i="22" s="1"/>
  <c r="W86" i="22"/>
  <c r="I86" i="22"/>
  <c r="I100" i="22" s="1"/>
  <c r="O143" i="21"/>
  <c r="Q143" i="21" s="1"/>
  <c r="X54" i="20"/>
  <c r="X97" i="20" s="1"/>
  <c r="S100" i="18"/>
  <c r="U86" i="18"/>
  <c r="U100" i="18" s="1"/>
  <c r="H144" i="22"/>
  <c r="I113" i="21"/>
  <c r="S100" i="21"/>
  <c r="U86" i="21"/>
  <c r="U100" i="21" s="1"/>
  <c r="H145" i="19"/>
  <c r="Q143" i="18"/>
  <c r="H145" i="18"/>
  <c r="X54" i="18"/>
  <c r="X97" i="18" s="1"/>
  <c r="Y85" i="18"/>
  <c r="Y99" i="18" s="1"/>
  <c r="W97" i="16"/>
  <c r="Y54" i="16"/>
  <c r="Y97" i="16" s="1"/>
  <c r="X70" i="16"/>
  <c r="X98" i="16" s="1"/>
  <c r="L147" i="19"/>
  <c r="H144" i="16"/>
  <c r="I146" i="16"/>
  <c r="K100" i="14"/>
  <c r="G147" i="14" s="1"/>
  <c r="I147" i="14" s="1"/>
  <c r="M86" i="14"/>
  <c r="M100" i="14" s="1"/>
  <c r="P144" i="16"/>
  <c r="L96" i="16"/>
  <c r="L86" i="16"/>
  <c r="L100" i="16" s="1"/>
  <c r="I113" i="17"/>
  <c r="F100" i="17"/>
  <c r="F147" i="17" s="1"/>
  <c r="V86" i="15"/>
  <c r="T86" i="16"/>
  <c r="T100" i="16" s="1"/>
  <c r="W99" i="12"/>
  <c r="Y85" i="12"/>
  <c r="Y99" i="12" s="1"/>
  <c r="L113" i="14"/>
  <c r="I113" i="14"/>
  <c r="N143" i="10"/>
  <c r="P143" i="10" s="1"/>
  <c r="Q143" i="12"/>
  <c r="H96" i="10"/>
  <c r="H86" i="10"/>
  <c r="H100" i="10" s="1"/>
  <c r="S100" i="10"/>
  <c r="U86" i="10"/>
  <c r="U100" i="10" s="1"/>
  <c r="K100" i="10"/>
  <c r="M86" i="10"/>
  <c r="M100" i="10" s="1"/>
  <c r="L86" i="12"/>
  <c r="L100" i="12" s="1"/>
  <c r="H144" i="10"/>
  <c r="W99" i="9"/>
  <c r="Y85" i="9"/>
  <c r="Y99" i="9" s="1"/>
  <c r="V86" i="10"/>
  <c r="V96" i="10"/>
  <c r="M86" i="11"/>
  <c r="M100" i="11" s="1"/>
  <c r="Y38" i="4"/>
  <c r="Y96" i="4" s="1"/>
  <c r="W96" i="4"/>
  <c r="H86" i="7"/>
  <c r="H100" i="7" s="1"/>
  <c r="H96" i="7"/>
  <c r="I144" i="11"/>
  <c r="I114" i="7"/>
  <c r="N100" i="7"/>
  <c r="N147" i="7" s="1"/>
  <c r="P86" i="8"/>
  <c r="P100" i="8" s="1"/>
  <c r="X54" i="5"/>
  <c r="X97" i="5" s="1"/>
  <c r="N143" i="4"/>
  <c r="V86" i="5"/>
  <c r="W99" i="6"/>
  <c r="Y85" i="6"/>
  <c r="Y99" i="6" s="1"/>
  <c r="P145" i="4"/>
  <c r="I113" i="8"/>
  <c r="S100" i="3"/>
  <c r="U86" i="3"/>
  <c r="U100" i="3" s="1"/>
  <c r="H143" i="5"/>
  <c r="I144" i="4"/>
  <c r="H96" i="5"/>
  <c r="H86" i="5"/>
  <c r="H100" i="5" s="1"/>
  <c r="I114" i="3"/>
  <c r="N100" i="3"/>
  <c r="N147" i="3" s="1"/>
  <c r="T147" i="9"/>
  <c r="I143" i="7"/>
  <c r="T86" i="4"/>
  <c r="T100" i="4" s="1"/>
  <c r="H88" i="27"/>
  <c r="H102" i="27" s="1"/>
  <c r="H98" i="27"/>
  <c r="H144" i="28"/>
  <c r="S100" i="26"/>
  <c r="U86" i="26"/>
  <c r="U100" i="26" s="1"/>
  <c r="P96" i="25"/>
  <c r="P86" i="25"/>
  <c r="P100" i="25" s="1"/>
  <c r="Y85" i="20"/>
  <c r="Y99" i="20" s="1"/>
  <c r="W99" i="20"/>
  <c r="L96" i="19"/>
  <c r="L86" i="19"/>
  <c r="L100" i="19" s="1"/>
  <c r="W97" i="18"/>
  <c r="Y54" i="18"/>
  <c r="Y97" i="18" s="1"/>
  <c r="L114" i="31"/>
  <c r="I87" i="31"/>
  <c r="I101" i="31" s="1"/>
  <c r="G101" i="31"/>
  <c r="H146" i="29"/>
  <c r="P143" i="32"/>
  <c r="Q86" i="32"/>
  <c r="Q100" i="32" s="1"/>
  <c r="O100" i="32"/>
  <c r="L114" i="32"/>
  <c r="R114" i="32" s="1"/>
  <c r="G144" i="30"/>
  <c r="W97" i="30"/>
  <c r="G147" i="29"/>
  <c r="I147" i="29" s="1"/>
  <c r="Q145" i="28"/>
  <c r="I113" i="26"/>
  <c r="F100" i="26"/>
  <c r="F147" i="26" s="1"/>
  <c r="V99" i="28"/>
  <c r="X99" i="28" s="1"/>
  <c r="X98" i="29"/>
  <c r="Q144" i="29"/>
  <c r="V86" i="26"/>
  <c r="V96" i="26"/>
  <c r="Y97" i="29"/>
  <c r="Q86" i="23"/>
  <c r="Q100" i="23" s="1"/>
  <c r="L114" i="23"/>
  <c r="O100" i="23"/>
  <c r="O147" i="23" s="1"/>
  <c r="Q147" i="23" s="1"/>
  <c r="F100" i="23"/>
  <c r="F147" i="23" s="1"/>
  <c r="I113" i="23"/>
  <c r="P143" i="25"/>
  <c r="W98" i="23"/>
  <c r="Y70" i="23"/>
  <c r="Y98" i="23" s="1"/>
  <c r="X70" i="23"/>
  <c r="X98" i="23" s="1"/>
  <c r="P144" i="22"/>
  <c r="Y85" i="26"/>
  <c r="Y99" i="26" s="1"/>
  <c r="M86" i="22"/>
  <c r="M100" i="22" s="1"/>
  <c r="X54" i="21"/>
  <c r="X97" i="21" s="1"/>
  <c r="L114" i="21"/>
  <c r="O100" i="21"/>
  <c r="O147" i="21" s="1"/>
  <c r="Q86" i="21"/>
  <c r="Q100" i="21" s="1"/>
  <c r="M86" i="20"/>
  <c r="M100" i="20" s="1"/>
  <c r="K100" i="20"/>
  <c r="J100" i="20"/>
  <c r="F147" i="20" s="1"/>
  <c r="I113" i="20"/>
  <c r="Q86" i="19"/>
  <c r="Q100" i="19" s="1"/>
  <c r="L114" i="19"/>
  <c r="O100" i="19"/>
  <c r="O147" i="19" s="1"/>
  <c r="R100" i="22"/>
  <c r="N147" i="22" s="1"/>
  <c r="I114" i="22"/>
  <c r="H96" i="20"/>
  <c r="H86" i="20"/>
  <c r="H100" i="20" s="1"/>
  <c r="K100" i="18"/>
  <c r="M86" i="18"/>
  <c r="M100" i="18" s="1"/>
  <c r="Y54" i="22"/>
  <c r="Y97" i="22" s="1"/>
  <c r="P144" i="21"/>
  <c r="L114" i="18"/>
  <c r="O100" i="18"/>
  <c r="O147" i="18" s="1"/>
  <c r="Q86" i="18"/>
  <c r="Q100" i="18" s="1"/>
  <c r="I144" i="17"/>
  <c r="E94" i="1"/>
  <c r="O113" i="15"/>
  <c r="X70" i="15"/>
  <c r="X98" i="15" s="1"/>
  <c r="I145" i="15"/>
  <c r="W98" i="14"/>
  <c r="Y70" i="14"/>
  <c r="Y98" i="14" s="1"/>
  <c r="L96" i="13"/>
  <c r="L86" i="13"/>
  <c r="L100" i="13" s="1"/>
  <c r="X85" i="13"/>
  <c r="X99" i="13" s="1"/>
  <c r="W96" i="14"/>
  <c r="Y38" i="14"/>
  <c r="Y96" i="14" s="1"/>
  <c r="L114" i="12"/>
  <c r="Q86" i="12"/>
  <c r="Q100" i="12" s="1"/>
  <c r="O100" i="12"/>
  <c r="I113" i="10"/>
  <c r="F100" i="10"/>
  <c r="F147" i="10" s="1"/>
  <c r="H145" i="11"/>
  <c r="Y70" i="9"/>
  <c r="Y98" i="9" s="1"/>
  <c r="W98" i="9"/>
  <c r="L114" i="8"/>
  <c r="O100" i="8"/>
  <c r="O147" i="8" s="1"/>
  <c r="Q147" i="8" s="1"/>
  <c r="Q86" i="8"/>
  <c r="Q100" i="8" s="1"/>
  <c r="Y38" i="10"/>
  <c r="Y96" i="10" s="1"/>
  <c r="W96" i="10"/>
  <c r="I114" i="9"/>
  <c r="R114" i="9" s="1"/>
  <c r="N53" i="1" s="1"/>
  <c r="I145" i="12"/>
  <c r="P143" i="8"/>
  <c r="I86" i="7"/>
  <c r="I100" i="7" s="1"/>
  <c r="W86" i="7"/>
  <c r="G100" i="7"/>
  <c r="G147" i="7" s="1"/>
  <c r="L113" i="7"/>
  <c r="H143" i="8"/>
  <c r="V86" i="8"/>
  <c r="X38" i="6"/>
  <c r="X96" i="6" s="1"/>
  <c r="I114" i="8"/>
  <c r="N100" i="8"/>
  <c r="N147" i="8" s="1"/>
  <c r="F147" i="8"/>
  <c r="P86" i="4"/>
  <c r="P100" i="4" s="1"/>
  <c r="P96" i="4"/>
  <c r="I113" i="3"/>
  <c r="F100" i="3"/>
  <c r="F147" i="3" s="1"/>
  <c r="L114" i="5"/>
  <c r="O114" i="5" s="1"/>
  <c r="K25" i="1" s="1"/>
  <c r="O100" i="5"/>
  <c r="O147" i="5" s="1"/>
  <c r="Q147" i="5" s="1"/>
  <c r="Q86" i="5"/>
  <c r="Q100" i="5" s="1"/>
  <c r="X54" i="4"/>
  <c r="X97" i="4" s="1"/>
  <c r="G143" i="3"/>
  <c r="I143" i="3" s="1"/>
  <c r="P88" i="27"/>
  <c r="P102" i="27" s="1"/>
  <c r="P98" i="27"/>
  <c r="G147" i="26"/>
  <c r="I147" i="26" s="1"/>
  <c r="Q86" i="13"/>
  <c r="Q100" i="13" s="1"/>
  <c r="L114" i="13"/>
  <c r="O100" i="13"/>
  <c r="O147" i="13" s="1"/>
  <c r="M86" i="8"/>
  <c r="M100" i="8" s="1"/>
  <c r="K100" i="8"/>
  <c r="Q143" i="10"/>
  <c r="G147" i="6"/>
  <c r="I147" i="6" s="1"/>
  <c r="Q143" i="2"/>
  <c r="Q144" i="31"/>
  <c r="N101" i="31"/>
  <c r="N148" i="31" s="1"/>
  <c r="I115" i="31"/>
  <c r="L115" i="28"/>
  <c r="R115" i="28" s="1"/>
  <c r="O101" i="28"/>
  <c r="O148" i="28" s="1"/>
  <c r="Q148" i="28" s="1"/>
  <c r="Q87" i="28"/>
  <c r="Q101" i="28" s="1"/>
  <c r="Q144" i="32"/>
  <c r="U87" i="28"/>
  <c r="U101" i="28" s="1"/>
  <c r="S101" i="28"/>
  <c r="W98" i="31"/>
  <c r="Y98" i="31" s="1"/>
  <c r="P98" i="30"/>
  <c r="P87" i="30"/>
  <c r="P101" i="30" s="1"/>
  <c r="L116" i="27"/>
  <c r="O102" i="27"/>
  <c r="O149" i="27" s="1"/>
  <c r="Q88" i="27"/>
  <c r="Q102" i="27" s="1"/>
  <c r="Q145" i="30"/>
  <c r="G146" i="28"/>
  <c r="I146" i="28" s="1"/>
  <c r="H144" i="29"/>
  <c r="L148" i="29"/>
  <c r="I147" i="28"/>
  <c r="Q145" i="29"/>
  <c r="W86" i="26"/>
  <c r="H96" i="25"/>
  <c r="H86" i="25"/>
  <c r="H100" i="25" s="1"/>
  <c r="X85" i="26"/>
  <c r="X99" i="26" s="1"/>
  <c r="P86" i="26"/>
  <c r="P100" i="26" s="1"/>
  <c r="W97" i="25"/>
  <c r="Y54" i="25"/>
  <c r="Y97" i="25" s="1"/>
  <c r="X100" i="30"/>
  <c r="S100" i="24"/>
  <c r="U86" i="24"/>
  <c r="U100" i="24" s="1"/>
  <c r="T97" i="23"/>
  <c r="T86" i="23"/>
  <c r="T100" i="23" s="1"/>
  <c r="W97" i="24"/>
  <c r="Y54" i="24"/>
  <c r="Y97" i="24" s="1"/>
  <c r="V96" i="23"/>
  <c r="V86" i="23"/>
  <c r="X38" i="22"/>
  <c r="X96" i="22" s="1"/>
  <c r="V86" i="22"/>
  <c r="V96" i="22"/>
  <c r="P143" i="26"/>
  <c r="Q145" i="25"/>
  <c r="P145" i="22"/>
  <c r="G144" i="21"/>
  <c r="I144" i="21" s="1"/>
  <c r="W97" i="21"/>
  <c r="Y54" i="21"/>
  <c r="Y97" i="21" s="1"/>
  <c r="H86" i="19"/>
  <c r="H100" i="19" s="1"/>
  <c r="H96" i="19"/>
  <c r="Y70" i="20"/>
  <c r="Y98" i="20" s="1"/>
  <c r="W98" i="20"/>
  <c r="X70" i="19"/>
  <c r="X98" i="19" s="1"/>
  <c r="G143" i="21"/>
  <c r="I143" i="21" s="1"/>
  <c r="N147" i="18"/>
  <c r="P147" i="18" s="1"/>
  <c r="O147" i="20"/>
  <c r="P143" i="20"/>
  <c r="M86" i="17"/>
  <c r="M100" i="17" s="1"/>
  <c r="K100" i="17"/>
  <c r="U86" i="19"/>
  <c r="U100" i="19" s="1"/>
  <c r="Q144" i="19"/>
  <c r="F147" i="18"/>
  <c r="X38" i="18"/>
  <c r="X96" i="18" s="1"/>
  <c r="Q144" i="17"/>
  <c r="P86" i="16"/>
  <c r="P100" i="16" s="1"/>
  <c r="P96" i="16"/>
  <c r="L113" i="20"/>
  <c r="I146" i="17"/>
  <c r="I86" i="13"/>
  <c r="I100" i="13" s="1"/>
  <c r="L113" i="13"/>
  <c r="W86" i="13"/>
  <c r="G100" i="13"/>
  <c r="G147" i="13" s="1"/>
  <c r="Y85" i="15"/>
  <c r="Y99" i="15" s="1"/>
  <c r="W99" i="15"/>
  <c r="H96" i="14"/>
  <c r="H86" i="14"/>
  <c r="H100" i="14" s="1"/>
  <c r="T147" i="16"/>
  <c r="N147" i="14"/>
  <c r="Q144" i="15"/>
  <c r="M86" i="13"/>
  <c r="M100" i="13" s="1"/>
  <c r="V86" i="14"/>
  <c r="U147" i="11"/>
  <c r="I114" i="11"/>
  <c r="N100" i="11"/>
  <c r="N147" i="11" s="1"/>
  <c r="T86" i="10"/>
  <c r="T100" i="10" s="1"/>
  <c r="I144" i="13"/>
  <c r="W99" i="10"/>
  <c r="Y85" i="10"/>
  <c r="Y99" i="10" s="1"/>
  <c r="V98" i="12"/>
  <c r="V86" i="12"/>
  <c r="L96" i="11"/>
  <c r="L86" i="11"/>
  <c r="L100" i="11" s="1"/>
  <c r="Y70" i="8"/>
  <c r="Y98" i="8" s="1"/>
  <c r="Y38" i="7"/>
  <c r="Y96" i="7" s="1"/>
  <c r="W96" i="7"/>
  <c r="Y85" i="8"/>
  <c r="Y99" i="8" s="1"/>
  <c r="P86" i="7"/>
  <c r="P100" i="7" s="1"/>
  <c r="P96" i="7"/>
  <c r="H145" i="14"/>
  <c r="I143" i="11"/>
  <c r="L86" i="7"/>
  <c r="L100" i="7" s="1"/>
  <c r="E31" i="1"/>
  <c r="O113" i="6"/>
  <c r="H146" i="4"/>
  <c r="Q143" i="3"/>
  <c r="K100" i="6"/>
  <c r="M86" i="6"/>
  <c r="M100" i="6" s="1"/>
  <c r="Y85" i="5"/>
  <c r="Y99" i="5" s="1"/>
  <c r="Q144" i="4"/>
  <c r="Y38" i="2"/>
  <c r="Y96" i="2" s="1"/>
  <c r="W96" i="2"/>
  <c r="M86" i="5"/>
  <c r="M100" i="5" s="1"/>
  <c r="I86" i="2"/>
  <c r="I100" i="2" s="1"/>
  <c r="L113" i="2"/>
  <c r="W86" i="2"/>
  <c r="G100" i="2"/>
  <c r="N147" i="6"/>
  <c r="X38" i="3"/>
  <c r="X96" i="3" s="1"/>
  <c r="X70" i="2"/>
  <c r="X98" i="2" s="1"/>
  <c r="L86" i="2"/>
  <c r="L100" i="2" s="1"/>
  <c r="O143" i="5"/>
  <c r="R100" i="4"/>
  <c r="U86" i="4"/>
  <c r="U100" i="4" s="1"/>
  <c r="I143" i="2"/>
  <c r="O147" i="3"/>
  <c r="Q147" i="3" s="1"/>
  <c r="M86" i="3"/>
  <c r="M100" i="3" s="1"/>
  <c r="H146" i="2"/>
  <c r="P145" i="3"/>
  <c r="I86" i="19"/>
  <c r="I100" i="19" s="1"/>
  <c r="L113" i="19"/>
  <c r="W86" i="19"/>
  <c r="G100" i="19"/>
  <c r="G147" i="19" s="1"/>
  <c r="L86" i="17"/>
  <c r="L100" i="17" s="1"/>
  <c r="L96" i="17"/>
  <c r="O147" i="14"/>
  <c r="Q147" i="14" s="1"/>
  <c r="N143" i="7"/>
  <c r="H86" i="9"/>
  <c r="H100" i="9" s="1"/>
  <c r="V96" i="4"/>
  <c r="V86" i="4"/>
  <c r="G144" i="31"/>
  <c r="W97" i="31"/>
  <c r="S101" i="29"/>
  <c r="U87" i="29"/>
  <c r="U101" i="29" s="1"/>
  <c r="Y96" i="32"/>
  <c r="L115" i="30"/>
  <c r="O101" i="30"/>
  <c r="O148" i="30" s="1"/>
  <c r="Q87" i="30"/>
  <c r="Q101" i="30" s="1"/>
  <c r="M87" i="28"/>
  <c r="M101" i="28" s="1"/>
  <c r="K101" i="28"/>
  <c r="I115" i="29"/>
  <c r="O115" i="29" s="1"/>
  <c r="N101" i="29"/>
  <c r="N148" i="29" s="1"/>
  <c r="X99" i="31"/>
  <c r="G102" i="27"/>
  <c r="L115" i="27"/>
  <c r="I88" i="27"/>
  <c r="I102" i="27" s="1"/>
  <c r="F101" i="28"/>
  <c r="I114" i="28"/>
  <c r="P144" i="28"/>
  <c r="Y99" i="27"/>
  <c r="H146" i="28"/>
  <c r="Y99" i="29"/>
  <c r="Y98" i="28"/>
  <c r="I145" i="26"/>
  <c r="I145" i="27"/>
  <c r="T148" i="28"/>
  <c r="W96" i="26"/>
  <c r="Y38" i="26"/>
  <c r="Y96" i="26" s="1"/>
  <c r="O147" i="26"/>
  <c r="V100" i="28"/>
  <c r="X100" i="28" s="1"/>
  <c r="K100" i="24"/>
  <c r="M86" i="24"/>
  <c r="M100" i="24" s="1"/>
  <c r="W97" i="26"/>
  <c r="Y54" i="26"/>
  <c r="Y97" i="26" s="1"/>
  <c r="I144" i="25"/>
  <c r="H145" i="25"/>
  <c r="P143" i="23"/>
  <c r="K100" i="23"/>
  <c r="M86" i="23"/>
  <c r="M100" i="23" s="1"/>
  <c r="I113" i="22"/>
  <c r="P143" i="21"/>
  <c r="L96" i="22"/>
  <c r="L86" i="22"/>
  <c r="L100" i="22" s="1"/>
  <c r="H144" i="21"/>
  <c r="N147" i="21"/>
  <c r="P147" i="21" s="1"/>
  <c r="K100" i="21"/>
  <c r="M86" i="21"/>
  <c r="M100" i="21" s="1"/>
  <c r="V96" i="19"/>
  <c r="V86" i="19"/>
  <c r="T86" i="21"/>
  <c r="T100" i="21" s="1"/>
  <c r="L113" i="21"/>
  <c r="W86" i="21"/>
  <c r="G100" i="21"/>
  <c r="G147" i="21" s="1"/>
  <c r="I147" i="21" s="1"/>
  <c r="I86" i="21"/>
  <c r="I100" i="21" s="1"/>
  <c r="P86" i="19"/>
  <c r="P100" i="19" s="1"/>
  <c r="P96" i="19"/>
  <c r="I144" i="18"/>
  <c r="W97" i="20"/>
  <c r="Y54" i="20"/>
  <c r="Y97" i="20" s="1"/>
  <c r="I114" i="18"/>
  <c r="H130" i="1"/>
  <c r="Y70" i="17"/>
  <c r="Y98" i="17" s="1"/>
  <c r="W98" i="17"/>
  <c r="L114" i="16"/>
  <c r="O100" i="16"/>
  <c r="Q86" i="16"/>
  <c r="Q100" i="16" s="1"/>
  <c r="Y38" i="19"/>
  <c r="Y96" i="19" s="1"/>
  <c r="W96" i="19"/>
  <c r="H96" i="18"/>
  <c r="H86" i="18"/>
  <c r="H100" i="18" s="1"/>
  <c r="I114" i="16"/>
  <c r="N100" i="16"/>
  <c r="N147" i="16" s="1"/>
  <c r="T86" i="19"/>
  <c r="T100" i="19" s="1"/>
  <c r="I113" i="18"/>
  <c r="L86" i="14"/>
  <c r="L100" i="14" s="1"/>
  <c r="L96" i="14"/>
  <c r="P145" i="17"/>
  <c r="Y54" i="15"/>
  <c r="Y97" i="15" s="1"/>
  <c r="W97" i="15"/>
  <c r="W96" i="16"/>
  <c r="Y38" i="16"/>
  <c r="Y96" i="16" s="1"/>
  <c r="G100" i="17"/>
  <c r="G147" i="17" s="1"/>
  <c r="I147" i="17" s="1"/>
  <c r="I86" i="17"/>
  <c r="I100" i="17" s="1"/>
  <c r="L113" i="17"/>
  <c r="W86" i="17"/>
  <c r="X38" i="14"/>
  <c r="X96" i="14" s="1"/>
  <c r="T86" i="18"/>
  <c r="T100" i="18" s="1"/>
  <c r="H144" i="15"/>
  <c r="I114" i="14"/>
  <c r="R114" i="14" s="1"/>
  <c r="N88" i="1" s="1"/>
  <c r="H86" i="11"/>
  <c r="H100" i="11" s="1"/>
  <c r="H96" i="11"/>
  <c r="I114" i="15"/>
  <c r="V96" i="13"/>
  <c r="V86" i="13"/>
  <c r="Y38" i="11"/>
  <c r="Y96" i="11" s="1"/>
  <c r="W96" i="11"/>
  <c r="Q144" i="14"/>
  <c r="Q144" i="13"/>
  <c r="P144" i="10"/>
  <c r="X85" i="11"/>
  <c r="X99" i="11" s="1"/>
  <c r="M147" i="10"/>
  <c r="L147" i="10"/>
  <c r="I145" i="9"/>
  <c r="W98" i="10"/>
  <c r="Y70" i="10"/>
  <c r="Y98" i="10" s="1"/>
  <c r="F100" i="11"/>
  <c r="F147" i="11" s="1"/>
  <c r="H147" i="11" s="1"/>
  <c r="I113" i="11"/>
  <c r="W97" i="10"/>
  <c r="Y54" i="10"/>
  <c r="Y97" i="10" s="1"/>
  <c r="T86" i="11"/>
  <c r="T100" i="11" s="1"/>
  <c r="P143" i="9"/>
  <c r="P144" i="8"/>
  <c r="U147" i="8"/>
  <c r="Q86" i="7"/>
  <c r="Q100" i="7" s="1"/>
  <c r="O100" i="7"/>
  <c r="O147" i="7" s="1"/>
  <c r="Q147" i="7" s="1"/>
  <c r="L114" i="7"/>
  <c r="V96" i="7"/>
  <c r="V86" i="7"/>
  <c r="X70" i="6"/>
  <c r="X98" i="6" s="1"/>
  <c r="I146" i="12"/>
  <c r="P86" i="14"/>
  <c r="P100" i="14" s="1"/>
  <c r="X54" i="6"/>
  <c r="X97" i="6" s="1"/>
  <c r="W98" i="4"/>
  <c r="Y70" i="4"/>
  <c r="Y98" i="4" s="1"/>
  <c r="H143" i="3"/>
  <c r="I144" i="7"/>
  <c r="X85" i="3"/>
  <c r="X99" i="3" s="1"/>
  <c r="I114" i="6"/>
  <c r="I115" i="6" s="1"/>
  <c r="E33" i="1" s="1"/>
  <c r="F100" i="4"/>
  <c r="F147" i="4" s="1"/>
  <c r="I113" i="4"/>
  <c r="I86" i="3"/>
  <c r="I100" i="3" s="1"/>
  <c r="G100" i="3"/>
  <c r="G147" i="3" s="1"/>
  <c r="I147" i="3" s="1"/>
  <c r="L113" i="3"/>
  <c r="W86" i="3"/>
  <c r="X85" i="2"/>
  <c r="X99" i="2" s="1"/>
  <c r="L147" i="6"/>
  <c r="S100" i="2"/>
  <c r="U86" i="2"/>
  <c r="U100" i="2" s="1"/>
  <c r="Q86" i="3"/>
  <c r="Q100" i="3" s="1"/>
  <c r="F144" i="31"/>
  <c r="H144" i="31" s="1"/>
  <c r="V97" i="31"/>
  <c r="X97" i="31" s="1"/>
  <c r="H87" i="30"/>
  <c r="H101" i="30" s="1"/>
  <c r="H97" i="30"/>
  <c r="U86" i="17"/>
  <c r="U100" i="17" s="1"/>
  <c r="S100" i="17"/>
  <c r="W96" i="20"/>
  <c r="Y38" i="20"/>
  <c r="Y96" i="20" s="1"/>
  <c r="W100" i="20"/>
  <c r="U86" i="15"/>
  <c r="U100" i="15" s="1"/>
  <c r="S100" i="15"/>
  <c r="W96" i="8"/>
  <c r="Y38" i="8"/>
  <c r="Y96" i="8" s="1"/>
  <c r="G100" i="8"/>
  <c r="G147" i="8" s="1"/>
  <c r="I147" i="8" s="1"/>
  <c r="I86" i="8"/>
  <c r="I100" i="8" s="1"/>
  <c r="L113" i="8"/>
  <c r="W86" i="8"/>
  <c r="W97" i="5"/>
  <c r="Y54" i="5"/>
  <c r="Y97" i="5" s="1"/>
  <c r="Q86" i="2"/>
  <c r="Q100" i="2" s="1"/>
  <c r="L114" i="2"/>
  <c r="O100" i="2"/>
  <c r="O147" i="2" s="1"/>
  <c r="Q147" i="2" s="1"/>
  <c r="I114" i="31"/>
  <c r="F101" i="31"/>
  <c r="U87" i="31"/>
  <c r="U101" i="31" s="1"/>
  <c r="S101" i="31"/>
  <c r="Q87" i="31"/>
  <c r="Q101" i="31" s="1"/>
  <c r="O101" i="31"/>
  <c r="O148" i="31" s="1"/>
  <c r="Q148" i="31" s="1"/>
  <c r="L115" i="31"/>
  <c r="R115" i="31" s="1"/>
  <c r="M87" i="31"/>
  <c r="M101" i="31" s="1"/>
  <c r="K101" i="31"/>
  <c r="I145" i="32"/>
  <c r="I143" i="32"/>
  <c r="I114" i="29"/>
  <c r="R114" i="29" s="1"/>
  <c r="F101" i="29"/>
  <c r="H146" i="31"/>
  <c r="W101" i="29"/>
  <c r="G148" i="29"/>
  <c r="M88" i="27"/>
  <c r="M102" i="27" s="1"/>
  <c r="K102" i="27"/>
  <c r="I87" i="29"/>
  <c r="I101" i="29" s="1"/>
  <c r="I145" i="28"/>
  <c r="K100" i="26"/>
  <c r="M86" i="26"/>
  <c r="M100" i="26" s="1"/>
  <c r="W99" i="25"/>
  <c r="Y85" i="25"/>
  <c r="Y99" i="25" s="1"/>
  <c r="I146" i="27"/>
  <c r="I86" i="26"/>
  <c r="I100" i="26" s="1"/>
  <c r="P87" i="28"/>
  <c r="P101" i="28" s="1"/>
  <c r="L114" i="26"/>
  <c r="N100" i="24"/>
  <c r="N147" i="24" s="1"/>
  <c r="I114" i="24"/>
  <c r="W99" i="24"/>
  <c r="Y85" i="24"/>
  <c r="Y99" i="24" s="1"/>
  <c r="H96" i="23"/>
  <c r="H86" i="23"/>
  <c r="H100" i="23" s="1"/>
  <c r="F147" i="24"/>
  <c r="T86" i="24"/>
  <c r="T100" i="24" s="1"/>
  <c r="O100" i="24"/>
  <c r="O147" i="24" s="1"/>
  <c r="Q147" i="24" s="1"/>
  <c r="L114" i="24"/>
  <c r="Q86" i="24"/>
  <c r="Q100" i="24" s="1"/>
  <c r="H143" i="21"/>
  <c r="I114" i="21"/>
  <c r="L96" i="21"/>
  <c r="L86" i="21"/>
  <c r="L100" i="21" s="1"/>
  <c r="X38" i="20"/>
  <c r="X96" i="20" s="1"/>
  <c r="I145" i="21"/>
  <c r="H143" i="20"/>
  <c r="X70" i="22"/>
  <c r="X98" i="22" s="1"/>
  <c r="P96" i="18"/>
  <c r="P86" i="18"/>
  <c r="P100" i="18" s="1"/>
  <c r="H86" i="16"/>
  <c r="H100" i="16" s="1"/>
  <c r="H96" i="16"/>
  <c r="P144" i="18"/>
  <c r="G100" i="16"/>
  <c r="G147" i="16" s="1"/>
  <c r="I86" i="16"/>
  <c r="I100" i="16" s="1"/>
  <c r="L113" i="16"/>
  <c r="W86" i="16"/>
  <c r="T86" i="20"/>
  <c r="T100" i="20" s="1"/>
  <c r="F100" i="16"/>
  <c r="F147" i="16" s="1"/>
  <c r="H147" i="16" s="1"/>
  <c r="I113" i="16"/>
  <c r="W96" i="17"/>
  <c r="Y38" i="17"/>
  <c r="Y96" i="17" s="1"/>
  <c r="O147" i="15"/>
  <c r="Q147" i="15" s="1"/>
  <c r="G147" i="20"/>
  <c r="I147" i="20" s="1"/>
  <c r="P86" i="17"/>
  <c r="P100" i="17" s="1"/>
  <c r="S100" i="16"/>
  <c r="U86" i="16"/>
  <c r="U100" i="16" s="1"/>
  <c r="I114" i="17"/>
  <c r="N100" i="17"/>
  <c r="N147" i="17" s="1"/>
  <c r="P147" i="17" s="1"/>
  <c r="Y85" i="17"/>
  <c r="Y99" i="17" s="1"/>
  <c r="W99" i="17"/>
  <c r="P143" i="14"/>
  <c r="V96" i="16"/>
  <c r="V86" i="16"/>
  <c r="V86" i="17"/>
  <c r="V96" i="17"/>
  <c r="T86" i="13"/>
  <c r="T100" i="13" s="1"/>
  <c r="Q143" i="15"/>
  <c r="L147" i="13"/>
  <c r="F100" i="13"/>
  <c r="F147" i="13" s="1"/>
  <c r="H147" i="13" s="1"/>
  <c r="I113" i="13"/>
  <c r="Q86" i="11"/>
  <c r="Q100" i="11" s="1"/>
  <c r="L114" i="11"/>
  <c r="O100" i="11"/>
  <c r="O147" i="11" s="1"/>
  <c r="Q147" i="11" s="1"/>
  <c r="M86" i="15"/>
  <c r="M100" i="15" s="1"/>
  <c r="O147" i="17"/>
  <c r="I114" i="13"/>
  <c r="N100" i="13"/>
  <c r="N147" i="13" s="1"/>
  <c r="P147" i="13" s="1"/>
  <c r="P86" i="11"/>
  <c r="P100" i="11" s="1"/>
  <c r="P96" i="11"/>
  <c r="F100" i="12"/>
  <c r="F147" i="12" s="1"/>
  <c r="I113" i="12"/>
  <c r="H96" i="8"/>
  <c r="H86" i="8"/>
  <c r="H100" i="8" s="1"/>
  <c r="X85" i="10"/>
  <c r="X99" i="10" s="1"/>
  <c r="H143" i="9"/>
  <c r="U147" i="6"/>
  <c r="T147" i="6"/>
  <c r="M86" i="7"/>
  <c r="M100" i="7" s="1"/>
  <c r="H143" i="6"/>
  <c r="I143" i="10"/>
  <c r="H86" i="6"/>
  <c r="H100" i="6" s="1"/>
  <c r="H96" i="6"/>
  <c r="H31" i="1"/>
  <c r="R113" i="6"/>
  <c r="N31" i="1" s="1"/>
  <c r="L115" i="6"/>
  <c r="X70" i="4"/>
  <c r="X98" i="4" s="1"/>
  <c r="U147" i="3"/>
  <c r="T147" i="3"/>
  <c r="Y70" i="5"/>
  <c r="Y98" i="5" s="1"/>
  <c r="X38" i="5"/>
  <c r="X96" i="5" s="1"/>
  <c r="H146" i="9"/>
  <c r="X86" i="6"/>
  <c r="X100" i="6" s="1"/>
  <c r="V100" i="6"/>
  <c r="Q86" i="4"/>
  <c r="Q100" i="4" s="1"/>
  <c r="L114" i="4"/>
  <c r="O100" i="4"/>
  <c r="O147" i="4" s="1"/>
  <c r="V86" i="9"/>
  <c r="O147" i="6"/>
  <c r="Q147" i="6" s="1"/>
  <c r="T86" i="6"/>
  <c r="T100" i="6" s="1"/>
  <c r="X54" i="7"/>
  <c r="X97" i="7" s="1"/>
  <c r="L96" i="6"/>
  <c r="L86" i="6"/>
  <c r="L100" i="6" s="1"/>
  <c r="I113" i="5"/>
  <c r="H86" i="4"/>
  <c r="H100" i="4" s="1"/>
  <c r="H96" i="4"/>
  <c r="I86" i="4"/>
  <c r="I100" i="4" s="1"/>
  <c r="L113" i="4"/>
  <c r="W86" i="4"/>
  <c r="G100" i="4"/>
  <c r="G147" i="4" s="1"/>
  <c r="I147" i="4" s="1"/>
  <c r="K100" i="2"/>
  <c r="M86" i="2"/>
  <c r="M100" i="2" s="1"/>
  <c r="I145" i="2"/>
  <c r="V86" i="2"/>
  <c r="X86" i="3"/>
  <c r="X100" i="3" s="1"/>
  <c r="V100" i="3"/>
  <c r="Y100" i="28"/>
  <c r="L113" i="12"/>
  <c r="W86" i="12"/>
  <c r="G100" i="12"/>
  <c r="I86" i="12"/>
  <c r="I100" i="12" s="1"/>
  <c r="H11" i="1"/>
  <c r="R114" i="3"/>
  <c r="N11" i="1" s="1"/>
  <c r="F101" i="30"/>
  <c r="I114" i="30"/>
  <c r="L96" i="23"/>
  <c r="L86" i="23"/>
  <c r="L100" i="23" s="1"/>
  <c r="N143" i="22"/>
  <c r="P143" i="22" s="1"/>
  <c r="I146" i="20"/>
  <c r="H146" i="20"/>
  <c r="X38" i="21"/>
  <c r="X96" i="21" s="1"/>
  <c r="I114" i="19"/>
  <c r="N100" i="19"/>
  <c r="N147" i="19" s="1"/>
  <c r="P147" i="19" s="1"/>
  <c r="V96" i="20"/>
  <c r="V86" i="20"/>
  <c r="W96" i="18"/>
  <c r="Y38" i="18"/>
  <c r="Y96" i="18" s="1"/>
  <c r="I143" i="18"/>
  <c r="I145" i="23"/>
  <c r="H143" i="16"/>
  <c r="I114" i="20"/>
  <c r="R114" i="20" s="1"/>
  <c r="N130" i="1" s="1"/>
  <c r="N100" i="20"/>
  <c r="N147" i="20" s="1"/>
  <c r="P147" i="20" s="1"/>
  <c r="I86" i="15"/>
  <c r="I100" i="15" s="1"/>
  <c r="L113" i="15"/>
  <c r="W86" i="15"/>
  <c r="G100" i="15"/>
  <c r="G147" i="15" s="1"/>
  <c r="I147" i="15" s="1"/>
  <c r="H143" i="14"/>
  <c r="X38" i="16"/>
  <c r="X96" i="16" s="1"/>
  <c r="W97" i="13"/>
  <c r="Y54" i="13"/>
  <c r="Y97" i="13" s="1"/>
  <c r="V86" i="18"/>
  <c r="H96" i="17"/>
  <c r="H86" i="17"/>
  <c r="H100" i="17" s="1"/>
  <c r="Y70" i="15"/>
  <c r="Y98" i="15" s="1"/>
  <c r="W98" i="15"/>
  <c r="I144" i="14"/>
  <c r="H147" i="15"/>
  <c r="X85" i="12"/>
  <c r="X99" i="12" s="1"/>
  <c r="H86" i="13"/>
  <c r="H100" i="13" s="1"/>
  <c r="H96" i="13"/>
  <c r="S100" i="12"/>
  <c r="U86" i="12"/>
  <c r="U100" i="12" s="1"/>
  <c r="Y38" i="13"/>
  <c r="Y96" i="13" s="1"/>
  <c r="W96" i="13"/>
  <c r="I86" i="11"/>
  <c r="I100" i="11" s="1"/>
  <c r="L113" i="11"/>
  <c r="W86" i="11"/>
  <c r="G100" i="11"/>
  <c r="G147" i="11" s="1"/>
  <c r="L114" i="17"/>
  <c r="P143" i="13"/>
  <c r="W97" i="11"/>
  <c r="Y54" i="11"/>
  <c r="Y97" i="11" s="1"/>
  <c r="X85" i="8"/>
  <c r="X99" i="8" s="1"/>
  <c r="H146" i="11"/>
  <c r="W97" i="12"/>
  <c r="Y54" i="12"/>
  <c r="Y97" i="12" s="1"/>
  <c r="U86" i="9"/>
  <c r="U100" i="9" s="1"/>
  <c r="S100" i="9"/>
  <c r="O147" i="9" s="1"/>
  <c r="W86" i="9"/>
  <c r="H146" i="8"/>
  <c r="L86" i="8"/>
  <c r="L100" i="8" s="1"/>
  <c r="E52" i="1"/>
  <c r="Q145" i="12"/>
  <c r="P86" i="6"/>
  <c r="P100" i="6" s="1"/>
  <c r="P96" i="6"/>
  <c r="P147" i="5"/>
  <c r="I114" i="4"/>
  <c r="N100" i="4"/>
  <c r="N147" i="4" s="1"/>
  <c r="P147" i="4" s="1"/>
  <c r="W98" i="6"/>
  <c r="Y70" i="6"/>
  <c r="Y98" i="6" s="1"/>
  <c r="H32" i="1"/>
  <c r="R114" i="6"/>
  <c r="N32" i="1" s="1"/>
  <c r="X85" i="6"/>
  <c r="X99" i="6" s="1"/>
  <c r="X54" i="3"/>
  <c r="X97" i="3" s="1"/>
  <c r="I114" i="2"/>
  <c r="N100" i="2"/>
  <c r="N147" i="2" s="1"/>
  <c r="P147" i="2" s="1"/>
  <c r="F147" i="5"/>
  <c r="Q143" i="6"/>
  <c r="W98" i="2"/>
  <c r="Y70" i="2"/>
  <c r="Y98" i="2" s="1"/>
  <c r="V97" i="32"/>
  <c r="X97" i="32" s="1"/>
  <c r="L113" i="23"/>
  <c r="I86" i="23"/>
  <c r="I100" i="23" s="1"/>
  <c r="G100" i="23"/>
  <c r="G147" i="23" s="1"/>
  <c r="I147" i="23" s="1"/>
  <c r="W86" i="23"/>
  <c r="T86" i="17"/>
  <c r="T100" i="17" s="1"/>
  <c r="L113" i="10"/>
  <c r="W86" i="10"/>
  <c r="I86" i="10"/>
  <c r="I100" i="10" s="1"/>
  <c r="G100" i="10"/>
  <c r="G147" i="10" s="1"/>
  <c r="I147" i="10" s="1"/>
  <c r="Q86" i="10"/>
  <c r="Q100" i="10" s="1"/>
  <c r="O100" i="10"/>
  <c r="O147" i="10" s="1"/>
  <c r="Q147" i="10" s="1"/>
  <c r="L114" i="10"/>
  <c r="I114" i="12"/>
  <c r="N100" i="12"/>
  <c r="N147" i="12" s="1"/>
  <c r="F100" i="32"/>
  <c r="I113" i="32"/>
  <c r="L113" i="32"/>
  <c r="I86" i="32"/>
  <c r="I100" i="32" s="1"/>
  <c r="G100" i="32"/>
  <c r="L96" i="26"/>
  <c r="L86" i="26"/>
  <c r="L100" i="26" s="1"/>
  <c r="L98" i="27"/>
  <c r="L88" i="27"/>
  <c r="L102" i="27" s="1"/>
  <c r="F100" i="25"/>
  <c r="F147" i="25" s="1"/>
  <c r="H147" i="25" s="1"/>
  <c r="I113" i="25"/>
  <c r="L113" i="24"/>
  <c r="W86" i="24"/>
  <c r="I86" i="24"/>
  <c r="I100" i="24" s="1"/>
  <c r="G100" i="24"/>
  <c r="G147" i="24" s="1"/>
  <c r="I147" i="24" s="1"/>
  <c r="I113" i="24"/>
  <c r="X54" i="22"/>
  <c r="X97" i="22" s="1"/>
  <c r="S100" i="32"/>
  <c r="U86" i="32"/>
  <c r="U100" i="32" s="1"/>
  <c r="Y99" i="30"/>
  <c r="T148" i="31"/>
  <c r="H146" i="30"/>
  <c r="F144" i="30"/>
  <c r="H144" i="30" s="1"/>
  <c r="V97" i="30"/>
  <c r="X97" i="30" s="1"/>
  <c r="H145" i="31"/>
  <c r="I115" i="30"/>
  <c r="O115" i="30" s="1"/>
  <c r="N101" i="30"/>
  <c r="N148" i="30" s="1"/>
  <c r="P148" i="30" s="1"/>
  <c r="P97" i="29"/>
  <c r="P87" i="29"/>
  <c r="P101" i="29" s="1"/>
  <c r="I116" i="27"/>
  <c r="N102" i="27"/>
  <c r="N149" i="27" s="1"/>
  <c r="P149" i="27" s="1"/>
  <c r="X100" i="29"/>
  <c r="G101" i="28"/>
  <c r="L114" i="28"/>
  <c r="I87" i="28"/>
  <c r="I101" i="28" s="1"/>
  <c r="P146" i="29"/>
  <c r="W98" i="26"/>
  <c r="Y70" i="26"/>
  <c r="Y98" i="26" s="1"/>
  <c r="P148" i="28"/>
  <c r="I148" i="27"/>
  <c r="L114" i="25"/>
  <c r="O100" i="25"/>
  <c r="O147" i="25" s="1"/>
  <c r="Q147" i="25" s="1"/>
  <c r="Q86" i="25"/>
  <c r="Q100" i="25" s="1"/>
  <c r="T147" i="25"/>
  <c r="H143" i="26"/>
  <c r="V96" i="25"/>
  <c r="V86" i="25"/>
  <c r="H146" i="25"/>
  <c r="W96" i="24"/>
  <c r="Y38" i="24"/>
  <c r="Y96" i="24" s="1"/>
  <c r="I146" i="23"/>
  <c r="I114" i="25"/>
  <c r="N100" i="25"/>
  <c r="N147" i="25" s="1"/>
  <c r="H86" i="22"/>
  <c r="H100" i="22" s="1"/>
  <c r="H96" i="22"/>
  <c r="L114" i="22"/>
  <c r="O100" i="22"/>
  <c r="O147" i="22" s="1"/>
  <c r="Q147" i="22" s="1"/>
  <c r="Q86" i="22"/>
  <c r="Q100" i="22" s="1"/>
  <c r="P143" i="24"/>
  <c r="H143" i="22"/>
  <c r="U86" i="22"/>
  <c r="U100" i="22" s="1"/>
  <c r="I145" i="20"/>
  <c r="V86" i="21"/>
  <c r="V96" i="21"/>
  <c r="F100" i="19"/>
  <c r="F147" i="19" s="1"/>
  <c r="H147" i="19" s="1"/>
  <c r="I113" i="19"/>
  <c r="P96" i="21"/>
  <c r="P86" i="21"/>
  <c r="P100" i="21" s="1"/>
  <c r="P86" i="22"/>
  <c r="P100" i="22" s="1"/>
  <c r="F147" i="21"/>
  <c r="W97" i="19"/>
  <c r="Y54" i="19"/>
  <c r="Y97" i="19" s="1"/>
  <c r="W98" i="18"/>
  <c r="Y70" i="18"/>
  <c r="Y98" i="18" s="1"/>
  <c r="I146" i="18"/>
  <c r="X85" i="19"/>
  <c r="X99" i="19" s="1"/>
  <c r="L113" i="18"/>
  <c r="W86" i="18"/>
  <c r="G100" i="18"/>
  <c r="G147" i="18" s="1"/>
  <c r="I147" i="18" s="1"/>
  <c r="I86" i="18"/>
  <c r="I100" i="18" s="1"/>
  <c r="W98" i="16"/>
  <c r="Y70" i="16"/>
  <c r="Y98" i="16" s="1"/>
  <c r="I144" i="20"/>
  <c r="X54" i="17"/>
  <c r="X97" i="17" s="1"/>
  <c r="W98" i="19"/>
  <c r="Y70" i="19"/>
  <c r="Y98" i="19" s="1"/>
  <c r="S100" i="14"/>
  <c r="U86" i="14"/>
  <c r="U100" i="14" s="1"/>
  <c r="Y54" i="14"/>
  <c r="Y97" i="14" s="1"/>
  <c r="U147" i="12"/>
  <c r="F143" i="13"/>
  <c r="H143" i="13" s="1"/>
  <c r="K100" i="12"/>
  <c r="M86" i="12"/>
  <c r="M100" i="12" s="1"/>
  <c r="V96" i="11"/>
  <c r="V86" i="11"/>
  <c r="W86" i="14"/>
  <c r="F147" i="14"/>
  <c r="W96" i="12"/>
  <c r="Y38" i="12"/>
  <c r="Y96" i="12" s="1"/>
  <c r="P86" i="13"/>
  <c r="P100" i="13" s="1"/>
  <c r="P96" i="13"/>
  <c r="L86" i="10"/>
  <c r="L100" i="10" s="1"/>
  <c r="L96" i="10"/>
  <c r="M86" i="9"/>
  <c r="M100" i="9" s="1"/>
  <c r="K100" i="9"/>
  <c r="G147" i="9" s="1"/>
  <c r="I147" i="9" s="1"/>
  <c r="X38" i="10"/>
  <c r="X96" i="10" s="1"/>
  <c r="Q144" i="11"/>
  <c r="L113" i="9"/>
  <c r="I145" i="8"/>
  <c r="F147" i="9"/>
  <c r="X85" i="5"/>
  <c r="X99" i="5" s="1"/>
  <c r="P86" i="10"/>
  <c r="P100" i="10" s="1"/>
  <c r="F100" i="7"/>
  <c r="F147" i="7" s="1"/>
  <c r="H147" i="7" s="1"/>
  <c r="I113" i="7"/>
  <c r="N144" i="7"/>
  <c r="Y70" i="7"/>
  <c r="Y98" i="7" s="1"/>
  <c r="W98" i="7"/>
  <c r="X85" i="4"/>
  <c r="X99" i="4" s="1"/>
  <c r="U147" i="5"/>
  <c r="E25" i="1"/>
  <c r="L86" i="3"/>
  <c r="L100" i="3" s="1"/>
  <c r="L96" i="3"/>
  <c r="T147" i="4"/>
  <c r="L86" i="5"/>
  <c r="L100" i="5" s="1"/>
  <c r="L86" i="4"/>
  <c r="L100" i="4" s="1"/>
  <c r="I145" i="6"/>
  <c r="W99" i="4"/>
  <c r="Y85" i="4"/>
  <c r="Y99" i="4" s="1"/>
  <c r="X54" i="2"/>
  <c r="X97" i="2" s="1"/>
  <c r="I146" i="5"/>
  <c r="H86" i="3"/>
  <c r="H100" i="3" s="1"/>
  <c r="H96" i="3"/>
  <c r="F100" i="2"/>
  <c r="F147" i="2" s="1"/>
  <c r="I113" i="2"/>
  <c r="G100" i="5"/>
  <c r="G147" i="5" s="1"/>
  <c r="I147" i="5" s="1"/>
  <c r="I86" i="5"/>
  <c r="I100" i="5" s="1"/>
  <c r="L113" i="5"/>
  <c r="W86" i="5"/>
  <c r="T86" i="5"/>
  <c r="T100" i="5" s="1"/>
  <c r="F143" i="4"/>
  <c r="W97" i="2"/>
  <c r="Y54" i="2"/>
  <c r="Y97" i="2" s="1"/>
  <c r="P146" i="3"/>
  <c r="T86" i="3"/>
  <c r="T100" i="3" s="1"/>
  <c r="Q147" i="9" l="1"/>
  <c r="P147" i="9"/>
  <c r="E95" i="1"/>
  <c r="O114" i="15"/>
  <c r="K95" i="1" s="1"/>
  <c r="X86" i="26"/>
  <c r="X100" i="26" s="1"/>
  <c r="V100" i="26"/>
  <c r="H143" i="1"/>
  <c r="L115" i="22"/>
  <c r="R113" i="22"/>
  <c r="N143" i="1" s="1"/>
  <c r="E122" i="1"/>
  <c r="O113" i="19"/>
  <c r="I115" i="19"/>
  <c r="E124" i="1" s="1"/>
  <c r="R114" i="28"/>
  <c r="L116" i="28"/>
  <c r="E123" i="1"/>
  <c r="O114" i="19"/>
  <c r="K123" i="1" s="1"/>
  <c r="X86" i="22"/>
  <c r="X100" i="22" s="1"/>
  <c r="V100" i="22"/>
  <c r="H147" i="3"/>
  <c r="G148" i="31"/>
  <c r="I148" i="31" s="1"/>
  <c r="W101" i="31"/>
  <c r="E3" i="1"/>
  <c r="O113" i="2"/>
  <c r="I115" i="2"/>
  <c r="E5" i="1" s="1"/>
  <c r="P147" i="25"/>
  <c r="W100" i="24"/>
  <c r="Y86" i="24"/>
  <c r="G147" i="32"/>
  <c r="I147" i="32" s="1"/>
  <c r="W100" i="32"/>
  <c r="Y86" i="11"/>
  <c r="W100" i="11"/>
  <c r="V100" i="18"/>
  <c r="X86" i="18"/>
  <c r="X100" i="18" s="1"/>
  <c r="V100" i="20"/>
  <c r="Y100" i="20" s="1"/>
  <c r="X86" i="20"/>
  <c r="X100" i="20" s="1"/>
  <c r="W100" i="12"/>
  <c r="Y100" i="12" s="1"/>
  <c r="Y86" i="12"/>
  <c r="H67" i="1"/>
  <c r="R114" i="11"/>
  <c r="N67" i="1" s="1"/>
  <c r="V100" i="17"/>
  <c r="X86" i="17"/>
  <c r="X100" i="17" s="1"/>
  <c r="Q144" i="30"/>
  <c r="Y86" i="3"/>
  <c r="W100" i="3"/>
  <c r="Y100" i="3" s="1"/>
  <c r="V100" i="7"/>
  <c r="X86" i="7"/>
  <c r="X100" i="7" s="1"/>
  <c r="V100" i="13"/>
  <c r="X86" i="13"/>
  <c r="X100" i="13" s="1"/>
  <c r="H177" i="1"/>
  <c r="R115" i="27"/>
  <c r="N177" i="1" s="1"/>
  <c r="L117" i="27"/>
  <c r="Q148" i="30"/>
  <c r="H122" i="1"/>
  <c r="R113" i="19"/>
  <c r="N122" i="1" s="1"/>
  <c r="L115" i="19"/>
  <c r="H3" i="1"/>
  <c r="R113" i="2"/>
  <c r="N3" i="1" s="1"/>
  <c r="L115" i="2"/>
  <c r="E67" i="1"/>
  <c r="O114" i="11"/>
  <c r="K67" i="1" s="1"/>
  <c r="H129" i="1"/>
  <c r="R113" i="20"/>
  <c r="N129" i="1" s="1"/>
  <c r="L115" i="20"/>
  <c r="P148" i="31"/>
  <c r="Q147" i="13"/>
  <c r="P147" i="8"/>
  <c r="H46" i="1"/>
  <c r="R114" i="8"/>
  <c r="N46" i="1" s="1"/>
  <c r="H74" i="1"/>
  <c r="R114" i="12"/>
  <c r="N74" i="1" s="1"/>
  <c r="H116" i="1"/>
  <c r="R114" i="18"/>
  <c r="N116" i="1" s="1"/>
  <c r="P147" i="22"/>
  <c r="H147" i="26"/>
  <c r="W100" i="22"/>
  <c r="Y100" i="22" s="1"/>
  <c r="Y86" i="22"/>
  <c r="R115" i="29"/>
  <c r="E177" i="1"/>
  <c r="I117" i="27"/>
  <c r="E179" i="1" s="1"/>
  <c r="O115" i="27"/>
  <c r="P147" i="10"/>
  <c r="E163" i="1"/>
  <c r="I115" i="25"/>
  <c r="E165" i="1" s="1"/>
  <c r="O113" i="25"/>
  <c r="O114" i="30"/>
  <c r="O116" i="30" s="1"/>
  <c r="I116" i="30"/>
  <c r="W100" i="16"/>
  <c r="Y86" i="16"/>
  <c r="V100" i="14"/>
  <c r="X86" i="14"/>
  <c r="X100" i="14" s="1"/>
  <c r="H137" i="1"/>
  <c r="R114" i="21"/>
  <c r="N137" i="1" s="1"/>
  <c r="I143" i="13"/>
  <c r="E150" i="1"/>
  <c r="O114" i="23"/>
  <c r="K150" i="1" s="1"/>
  <c r="E38" i="1"/>
  <c r="O113" i="7"/>
  <c r="I115" i="7"/>
  <c r="E40" i="1" s="1"/>
  <c r="F148" i="30"/>
  <c r="V101" i="30"/>
  <c r="H101" i="1"/>
  <c r="R113" i="16"/>
  <c r="N101" i="1" s="1"/>
  <c r="L115" i="16"/>
  <c r="E116" i="1"/>
  <c r="O114" i="18"/>
  <c r="K116" i="1" s="1"/>
  <c r="I147" i="13"/>
  <c r="H147" i="29"/>
  <c r="G148" i="28"/>
  <c r="W101" i="28"/>
  <c r="H143" i="4"/>
  <c r="I143" i="4"/>
  <c r="H115" i="1"/>
  <c r="L115" i="18"/>
  <c r="R113" i="18"/>
  <c r="N115" i="1" s="1"/>
  <c r="H52" i="1"/>
  <c r="R113" i="9"/>
  <c r="N52" i="1" s="1"/>
  <c r="L115" i="9"/>
  <c r="E164" i="1"/>
  <c r="O114" i="25"/>
  <c r="K164" i="1" s="1"/>
  <c r="H156" i="1"/>
  <c r="L115" i="24"/>
  <c r="R113" i="24"/>
  <c r="N156" i="1" s="1"/>
  <c r="E4" i="1"/>
  <c r="O114" i="2"/>
  <c r="K4" i="1" s="1"/>
  <c r="E18" i="1"/>
  <c r="O114" i="4"/>
  <c r="K18" i="1" s="1"/>
  <c r="H66" i="1"/>
  <c r="R113" i="11"/>
  <c r="N66" i="1" s="1"/>
  <c r="L115" i="11"/>
  <c r="H73" i="1"/>
  <c r="L115" i="12"/>
  <c r="R113" i="12"/>
  <c r="N73" i="1" s="1"/>
  <c r="H33" i="1"/>
  <c r="R115" i="6"/>
  <c r="N33" i="1" s="1"/>
  <c r="V100" i="16"/>
  <c r="X86" i="16"/>
  <c r="X100" i="16" s="1"/>
  <c r="E137" i="1"/>
  <c r="O114" i="21"/>
  <c r="K137" i="1" s="1"/>
  <c r="Y98" i="27"/>
  <c r="W100" i="8"/>
  <c r="Y86" i="8"/>
  <c r="Y86" i="20"/>
  <c r="H10" i="1"/>
  <c r="R113" i="3"/>
  <c r="N10" i="1" s="1"/>
  <c r="L115" i="3"/>
  <c r="W100" i="17"/>
  <c r="Y100" i="17" s="1"/>
  <c r="Y86" i="17"/>
  <c r="G149" i="27"/>
  <c r="I149" i="27" s="1"/>
  <c r="W102" i="27"/>
  <c r="R115" i="30"/>
  <c r="Q143" i="5"/>
  <c r="P143" i="5"/>
  <c r="V100" i="12"/>
  <c r="X86" i="12"/>
  <c r="X100" i="12" s="1"/>
  <c r="P147" i="15"/>
  <c r="H81" i="1"/>
  <c r="R114" i="13"/>
  <c r="N81" i="1" s="1"/>
  <c r="E46" i="1"/>
  <c r="O114" i="8"/>
  <c r="K46" i="1" s="1"/>
  <c r="Q147" i="19"/>
  <c r="Q147" i="21"/>
  <c r="E170" i="1"/>
  <c r="O113" i="26"/>
  <c r="I115" i="26"/>
  <c r="E172" i="1" s="1"/>
  <c r="V100" i="10"/>
  <c r="X86" i="10"/>
  <c r="X100" i="10" s="1"/>
  <c r="E136" i="1"/>
  <c r="I115" i="21"/>
  <c r="E138" i="1" s="1"/>
  <c r="O113" i="21"/>
  <c r="P147" i="23"/>
  <c r="I147" i="25"/>
  <c r="O148" i="29"/>
  <c r="Q148" i="29" s="1"/>
  <c r="F149" i="27"/>
  <c r="V102" i="27"/>
  <c r="X102" i="27" s="1"/>
  <c r="E60" i="1"/>
  <c r="O114" i="10"/>
  <c r="K60" i="1" s="1"/>
  <c r="Y100" i="6"/>
  <c r="W100" i="5"/>
  <c r="Y100" i="5" s="1"/>
  <c r="Y86" i="5"/>
  <c r="Y86" i="4"/>
  <c r="W100" i="4"/>
  <c r="K94" i="1"/>
  <c r="O115" i="15"/>
  <c r="K96" i="1" s="1"/>
  <c r="E66" i="1"/>
  <c r="O113" i="11"/>
  <c r="I115" i="11"/>
  <c r="E68" i="1" s="1"/>
  <c r="E53" i="1"/>
  <c r="O114" i="9"/>
  <c r="K53" i="1" s="1"/>
  <c r="F147" i="32"/>
  <c r="V100" i="32"/>
  <c r="X100" i="32" s="1"/>
  <c r="E81" i="1"/>
  <c r="O114" i="13"/>
  <c r="K81" i="1" s="1"/>
  <c r="H157" i="1"/>
  <c r="R114" i="24"/>
  <c r="N157" i="1" s="1"/>
  <c r="E157" i="1"/>
  <c r="O114" i="24"/>
  <c r="K157" i="1" s="1"/>
  <c r="E17" i="1"/>
  <c r="O113" i="4"/>
  <c r="I115" i="4"/>
  <c r="E19" i="1" s="1"/>
  <c r="E115" i="1"/>
  <c r="I115" i="18"/>
  <c r="E117" i="1" s="1"/>
  <c r="O113" i="18"/>
  <c r="H136" i="1"/>
  <c r="L115" i="21"/>
  <c r="R113" i="21"/>
  <c r="N136" i="1" s="1"/>
  <c r="Y86" i="13"/>
  <c r="W100" i="13"/>
  <c r="Y100" i="13" s="1"/>
  <c r="Q147" i="20"/>
  <c r="Y86" i="26"/>
  <c r="W100" i="26"/>
  <c r="Y100" i="26" s="1"/>
  <c r="Q149" i="27"/>
  <c r="H147" i="6"/>
  <c r="E10" i="1"/>
  <c r="I115" i="3"/>
  <c r="E12" i="1" s="1"/>
  <c r="O113" i="3"/>
  <c r="H147" i="10"/>
  <c r="E129" i="1"/>
  <c r="O113" i="20"/>
  <c r="I115" i="20"/>
  <c r="E131" i="1" s="1"/>
  <c r="H147" i="23"/>
  <c r="Y97" i="30"/>
  <c r="X86" i="15"/>
  <c r="X100" i="15" s="1"/>
  <c r="V100" i="15"/>
  <c r="X86" i="24"/>
  <c r="X100" i="24" s="1"/>
  <c r="V100" i="24"/>
  <c r="H149" i="1"/>
  <c r="L115" i="23"/>
  <c r="R113" i="23"/>
  <c r="N149" i="1" s="1"/>
  <c r="F148" i="31"/>
  <c r="V101" i="31"/>
  <c r="X101" i="31" s="1"/>
  <c r="Q147" i="26"/>
  <c r="P147" i="26"/>
  <c r="P143" i="7"/>
  <c r="Q143" i="7"/>
  <c r="V100" i="5"/>
  <c r="X86" i="5"/>
  <c r="X100" i="5" s="1"/>
  <c r="H24" i="1"/>
  <c r="R113" i="5"/>
  <c r="N24" i="1" s="1"/>
  <c r="L115" i="5"/>
  <c r="I116" i="31"/>
  <c r="O114" i="31"/>
  <c r="K31" i="1"/>
  <c r="V100" i="8"/>
  <c r="X86" i="8"/>
  <c r="X100" i="8" s="1"/>
  <c r="P143" i="4"/>
  <c r="Q143" i="4"/>
  <c r="R114" i="15"/>
  <c r="N95" i="1" s="1"/>
  <c r="W100" i="14"/>
  <c r="Y100" i="14" s="1"/>
  <c r="Y86" i="14"/>
  <c r="H144" i="1"/>
  <c r="R114" i="22"/>
  <c r="N144" i="1" s="1"/>
  <c r="E156" i="1"/>
  <c r="I115" i="24"/>
  <c r="E158" i="1" s="1"/>
  <c r="O113" i="24"/>
  <c r="H59" i="1"/>
  <c r="L115" i="10"/>
  <c r="R113" i="10"/>
  <c r="N59" i="1" s="1"/>
  <c r="H109" i="1"/>
  <c r="R114" i="17"/>
  <c r="N109" i="1" s="1"/>
  <c r="V100" i="2"/>
  <c r="X86" i="2"/>
  <c r="X100" i="2" s="1"/>
  <c r="X86" i="9"/>
  <c r="X100" i="9" s="1"/>
  <c r="V100" i="9"/>
  <c r="Q147" i="17"/>
  <c r="I147" i="16"/>
  <c r="P147" i="24"/>
  <c r="H4" i="1"/>
  <c r="R114" i="2"/>
  <c r="N4" i="1" s="1"/>
  <c r="H147" i="4"/>
  <c r="E88" i="1"/>
  <c r="O114" i="14"/>
  <c r="K88" i="1" s="1"/>
  <c r="O147" i="16"/>
  <c r="Q147" i="16" s="1"/>
  <c r="O114" i="28"/>
  <c r="I116" i="28"/>
  <c r="Y97" i="31"/>
  <c r="P147" i="6"/>
  <c r="P147" i="14"/>
  <c r="H80" i="1"/>
  <c r="R113" i="13"/>
  <c r="N80" i="1" s="1"/>
  <c r="L115" i="13"/>
  <c r="V100" i="23"/>
  <c r="X86" i="23"/>
  <c r="X100" i="23" s="1"/>
  <c r="H178" i="1"/>
  <c r="R116" i="27"/>
  <c r="N178" i="1" s="1"/>
  <c r="H38" i="1"/>
  <c r="R113" i="7"/>
  <c r="N38" i="1" s="1"/>
  <c r="L115" i="7"/>
  <c r="E59" i="1"/>
  <c r="I115" i="10"/>
  <c r="E61" i="1" s="1"/>
  <c r="O113" i="10"/>
  <c r="H147" i="20"/>
  <c r="I145" i="30"/>
  <c r="I144" i="30"/>
  <c r="R114" i="31"/>
  <c r="L116" i="31"/>
  <c r="H147" i="17"/>
  <c r="O115" i="28"/>
  <c r="O114" i="32"/>
  <c r="X98" i="31"/>
  <c r="H147" i="22"/>
  <c r="P144" i="7"/>
  <c r="Q144" i="7"/>
  <c r="H25" i="1"/>
  <c r="R114" i="5"/>
  <c r="N25" i="1" s="1"/>
  <c r="W100" i="9"/>
  <c r="Y86" i="9"/>
  <c r="H17" i="1"/>
  <c r="R113" i="4"/>
  <c r="N17" i="1" s="1"/>
  <c r="L115" i="4"/>
  <c r="I115" i="15"/>
  <c r="E96" i="1" s="1"/>
  <c r="H164" i="1"/>
  <c r="R114" i="25"/>
  <c r="N164" i="1" s="1"/>
  <c r="V100" i="21"/>
  <c r="X86" i="21"/>
  <c r="X100" i="21" s="1"/>
  <c r="V100" i="25"/>
  <c r="X86" i="25"/>
  <c r="X100" i="25" s="1"/>
  <c r="E74" i="1"/>
  <c r="O114" i="12"/>
  <c r="K74" i="1" s="1"/>
  <c r="I115" i="9"/>
  <c r="E54" i="1" s="1"/>
  <c r="Y86" i="15"/>
  <c r="W100" i="15"/>
  <c r="Y100" i="15" s="1"/>
  <c r="Q147" i="4"/>
  <c r="H171" i="1"/>
  <c r="R114" i="26"/>
  <c r="N171" i="1" s="1"/>
  <c r="O114" i="26"/>
  <c r="K171" i="1" s="1"/>
  <c r="F148" i="29"/>
  <c r="H148" i="29" s="1"/>
  <c r="V101" i="29"/>
  <c r="X101" i="29" s="1"/>
  <c r="E32" i="1"/>
  <c r="O114" i="6"/>
  <c r="K32" i="1" s="1"/>
  <c r="P147" i="16"/>
  <c r="H102" i="1"/>
  <c r="R114" i="16"/>
  <c r="N102" i="1" s="1"/>
  <c r="V100" i="19"/>
  <c r="X86" i="19"/>
  <c r="X100" i="19" s="1"/>
  <c r="F148" i="28"/>
  <c r="H148" i="28" s="1"/>
  <c r="V101" i="28"/>
  <c r="X101" i="28" s="1"/>
  <c r="I144" i="31"/>
  <c r="I147" i="19"/>
  <c r="G147" i="2"/>
  <c r="I147" i="2" s="1"/>
  <c r="H147" i="18"/>
  <c r="I147" i="7"/>
  <c r="O147" i="12"/>
  <c r="Q147" i="12" s="1"/>
  <c r="H150" i="1"/>
  <c r="R114" i="23"/>
  <c r="N150" i="1" s="1"/>
  <c r="X97" i="28"/>
  <c r="P147" i="3"/>
  <c r="E45" i="1"/>
  <c r="O113" i="8"/>
  <c r="I115" i="8"/>
  <c r="E47" i="1" s="1"/>
  <c r="P147" i="7"/>
  <c r="E87" i="1"/>
  <c r="I115" i="14"/>
  <c r="E89" i="1" s="1"/>
  <c r="O113" i="14"/>
  <c r="E108" i="1"/>
  <c r="I115" i="17"/>
  <c r="E110" i="1" s="1"/>
  <c r="O113" i="17"/>
  <c r="W100" i="25"/>
  <c r="Y100" i="25" s="1"/>
  <c r="Y86" i="25"/>
  <c r="R114" i="30"/>
  <c r="L116" i="30"/>
  <c r="R116" i="30" s="1"/>
  <c r="Y97" i="32"/>
  <c r="L115" i="26"/>
  <c r="Y99" i="28"/>
  <c r="L115" i="32"/>
  <c r="R115" i="32" s="1"/>
  <c r="R113" i="32"/>
  <c r="E130" i="1"/>
  <c r="O114" i="20"/>
  <c r="K130" i="1" s="1"/>
  <c r="E80" i="1"/>
  <c r="O113" i="13"/>
  <c r="I115" i="13"/>
  <c r="E82" i="1" s="1"/>
  <c r="H45" i="1"/>
  <c r="R113" i="8"/>
  <c r="N45" i="1" s="1"/>
  <c r="L115" i="8"/>
  <c r="H39" i="1"/>
  <c r="R114" i="7"/>
  <c r="N39" i="1" s="1"/>
  <c r="H108" i="1"/>
  <c r="R113" i="17"/>
  <c r="N108" i="1" s="1"/>
  <c r="L115" i="17"/>
  <c r="H123" i="1"/>
  <c r="R114" i="19"/>
  <c r="N123" i="1" s="1"/>
  <c r="I115" i="32"/>
  <c r="O113" i="32"/>
  <c r="O115" i="32" s="1"/>
  <c r="W100" i="21"/>
  <c r="Y100" i="21" s="1"/>
  <c r="Y86" i="21"/>
  <c r="P148" i="29"/>
  <c r="E149" i="1"/>
  <c r="I115" i="23"/>
  <c r="E151" i="1" s="1"/>
  <c r="O113" i="23"/>
  <c r="H147" i="14"/>
  <c r="Y86" i="10"/>
  <c r="W100" i="10"/>
  <c r="Y100" i="10" s="1"/>
  <c r="V100" i="11"/>
  <c r="X86" i="11"/>
  <c r="X100" i="11" s="1"/>
  <c r="H147" i="2"/>
  <c r="H147" i="9"/>
  <c r="W100" i="18"/>
  <c r="Y100" i="18" s="1"/>
  <c r="Y86" i="18"/>
  <c r="H147" i="21"/>
  <c r="E178" i="1"/>
  <c r="O116" i="27"/>
  <c r="K178" i="1" s="1"/>
  <c r="H60" i="1"/>
  <c r="R114" i="10"/>
  <c r="N60" i="1" s="1"/>
  <c r="W100" i="23"/>
  <c r="Y100" i="23" s="1"/>
  <c r="Y86" i="23"/>
  <c r="H147" i="5"/>
  <c r="O113" i="9"/>
  <c r="I147" i="11"/>
  <c r="H94" i="1"/>
  <c r="R113" i="15"/>
  <c r="N94" i="1" s="1"/>
  <c r="L115" i="15"/>
  <c r="G147" i="12"/>
  <c r="I147" i="12" s="1"/>
  <c r="E24" i="1"/>
  <c r="I115" i="5"/>
  <c r="E26" i="1" s="1"/>
  <c r="O113" i="5"/>
  <c r="H18" i="1"/>
  <c r="R114" i="4"/>
  <c r="N18" i="1" s="1"/>
  <c r="E73" i="1"/>
  <c r="I115" i="12"/>
  <c r="E75" i="1" s="1"/>
  <c r="O113" i="12"/>
  <c r="E109" i="1"/>
  <c r="O114" i="17"/>
  <c r="K109" i="1" s="1"/>
  <c r="E101" i="1"/>
  <c r="O113" i="16"/>
  <c r="I115" i="16"/>
  <c r="E103" i="1" s="1"/>
  <c r="H147" i="24"/>
  <c r="O114" i="29"/>
  <c r="O116" i="29" s="1"/>
  <c r="I116" i="29"/>
  <c r="R116" i="29" s="1"/>
  <c r="E102" i="1"/>
  <c r="O114" i="16"/>
  <c r="K102" i="1" s="1"/>
  <c r="E143" i="1"/>
  <c r="O113" i="22"/>
  <c r="I115" i="22"/>
  <c r="E145" i="1" s="1"/>
  <c r="V100" i="4"/>
  <c r="X86" i="4"/>
  <c r="X100" i="4" s="1"/>
  <c r="Y86" i="19"/>
  <c r="W100" i="19"/>
  <c r="Y100" i="19" s="1"/>
  <c r="Y86" i="2"/>
  <c r="W100" i="2"/>
  <c r="Y100" i="2" s="1"/>
  <c r="P147" i="11"/>
  <c r="O115" i="31"/>
  <c r="H147" i="8"/>
  <c r="Y86" i="7"/>
  <c r="W100" i="7"/>
  <c r="Y100" i="7" s="1"/>
  <c r="Q147" i="18"/>
  <c r="E144" i="1"/>
  <c r="O114" i="22"/>
  <c r="K144" i="1" s="1"/>
  <c r="O147" i="32"/>
  <c r="Q147" i="32" s="1"/>
  <c r="E11" i="1"/>
  <c r="O114" i="3"/>
  <c r="K11" i="1" s="1"/>
  <c r="E39" i="1"/>
  <c r="O114" i="7"/>
  <c r="K39" i="1" s="1"/>
  <c r="H87" i="1"/>
  <c r="L115" i="14"/>
  <c r="R113" i="14"/>
  <c r="N87" i="1" s="1"/>
  <c r="H163" i="1"/>
  <c r="R113" i="25"/>
  <c r="N163" i="1" s="1"/>
  <c r="L115" i="25"/>
  <c r="G148" i="30"/>
  <c r="I148" i="30" s="1"/>
  <c r="W101" i="30"/>
  <c r="Y101" i="30" s="1"/>
  <c r="R113" i="26"/>
  <c r="N170" i="1" s="1"/>
  <c r="H172" i="1" l="1"/>
  <c r="R115" i="26"/>
  <c r="N172" i="1" s="1"/>
  <c r="H82" i="1"/>
  <c r="R115" i="13"/>
  <c r="N82" i="1" s="1"/>
  <c r="H61" i="1"/>
  <c r="R115" i="10"/>
  <c r="N61" i="1" s="1"/>
  <c r="Y100" i="8"/>
  <c r="I148" i="28"/>
  <c r="X101" i="30"/>
  <c r="H147" i="12"/>
  <c r="K143" i="1"/>
  <c r="O115" i="22"/>
  <c r="K145" i="1" s="1"/>
  <c r="K101" i="1"/>
  <c r="O115" i="16"/>
  <c r="K103" i="1" s="1"/>
  <c r="R116" i="31"/>
  <c r="H40" i="1"/>
  <c r="R115" i="7"/>
  <c r="N40" i="1" s="1"/>
  <c r="O116" i="31"/>
  <c r="P147" i="32"/>
  <c r="K129" i="1"/>
  <c r="O115" i="20"/>
  <c r="K131" i="1" s="1"/>
  <c r="K115" i="1"/>
  <c r="O115" i="18"/>
  <c r="K117" i="1" s="1"/>
  <c r="K170" i="1"/>
  <c r="O115" i="26"/>
  <c r="K172" i="1" s="1"/>
  <c r="H75" i="1"/>
  <c r="R115" i="12"/>
  <c r="N75" i="1" s="1"/>
  <c r="H148" i="30"/>
  <c r="K163" i="1"/>
  <c r="O115" i="25"/>
  <c r="K165" i="1" s="1"/>
  <c r="Y100" i="32"/>
  <c r="Y101" i="31"/>
  <c r="R116" i="28"/>
  <c r="H179" i="1"/>
  <c r="R117" i="27"/>
  <c r="N179" i="1" s="1"/>
  <c r="H89" i="1"/>
  <c r="R115" i="14"/>
  <c r="N89" i="1" s="1"/>
  <c r="H47" i="1"/>
  <c r="R115" i="8"/>
  <c r="N47" i="1" s="1"/>
  <c r="H19" i="1"/>
  <c r="R115" i="4"/>
  <c r="N19" i="1" s="1"/>
  <c r="K156" i="1"/>
  <c r="O115" i="24"/>
  <c r="K158" i="1" s="1"/>
  <c r="H26" i="1"/>
  <c r="R115" i="5"/>
  <c r="N26" i="1" s="1"/>
  <c r="K66" i="1"/>
  <c r="O115" i="11"/>
  <c r="K68" i="1" s="1"/>
  <c r="K136" i="1"/>
  <c r="O115" i="21"/>
  <c r="K138" i="1" s="1"/>
  <c r="H12" i="1"/>
  <c r="R115" i="3"/>
  <c r="N12" i="1" s="1"/>
  <c r="H68" i="1"/>
  <c r="R115" i="11"/>
  <c r="N68" i="1" s="1"/>
  <c r="H158" i="1"/>
  <c r="R115" i="24"/>
  <c r="N158" i="1" s="1"/>
  <c r="H117" i="1"/>
  <c r="R115" i="18"/>
  <c r="N117" i="1" s="1"/>
  <c r="K38" i="1"/>
  <c r="O115" i="7"/>
  <c r="K40" i="1" s="1"/>
  <c r="H5" i="1"/>
  <c r="R115" i="2"/>
  <c r="N5" i="1" s="1"/>
  <c r="K24" i="1"/>
  <c r="O115" i="5"/>
  <c r="K26" i="1" s="1"/>
  <c r="K108" i="1"/>
  <c r="O115" i="17"/>
  <c r="K110" i="1" s="1"/>
  <c r="K45" i="1"/>
  <c r="O115" i="8"/>
  <c r="K47" i="1" s="1"/>
  <c r="K10" i="1"/>
  <c r="O115" i="3"/>
  <c r="K12" i="1" s="1"/>
  <c r="Y100" i="24"/>
  <c r="K122" i="1"/>
  <c r="O115" i="19"/>
  <c r="K124" i="1" s="1"/>
  <c r="K149" i="1"/>
  <c r="O115" i="23"/>
  <c r="K151" i="1" s="1"/>
  <c r="K73" i="1"/>
  <c r="O115" i="12"/>
  <c r="K75" i="1" s="1"/>
  <c r="H148" i="31"/>
  <c r="K17" i="1"/>
  <c r="O115" i="4"/>
  <c r="K19" i="1" s="1"/>
  <c r="H103" i="1"/>
  <c r="R115" i="16"/>
  <c r="N103" i="1" s="1"/>
  <c r="K177" i="1"/>
  <c r="O117" i="27"/>
  <c r="K179" i="1" s="1"/>
  <c r="K52" i="1"/>
  <c r="O115" i="9"/>
  <c r="K54" i="1" s="1"/>
  <c r="K59" i="1"/>
  <c r="O115" i="10"/>
  <c r="K61" i="1" s="1"/>
  <c r="Y100" i="16"/>
  <c r="H131" i="1"/>
  <c r="R115" i="20"/>
  <c r="N131" i="1" s="1"/>
  <c r="H124" i="1"/>
  <c r="R115" i="19"/>
  <c r="N124" i="1" s="1"/>
  <c r="I148" i="29"/>
  <c r="P147" i="12"/>
  <c r="H96" i="1"/>
  <c r="R115" i="15"/>
  <c r="N96" i="1" s="1"/>
  <c r="H110" i="1"/>
  <c r="R115" i="17"/>
  <c r="N110" i="1" s="1"/>
  <c r="H165" i="1"/>
  <c r="R115" i="25"/>
  <c r="N165" i="1" s="1"/>
  <c r="K80" i="1"/>
  <c r="O115" i="13"/>
  <c r="K82" i="1" s="1"/>
  <c r="K87" i="1"/>
  <c r="O115" i="14"/>
  <c r="K89" i="1" s="1"/>
  <c r="Y100" i="9"/>
  <c r="O116" i="28"/>
  <c r="O115" i="6"/>
  <c r="K33" i="1" s="1"/>
  <c r="H151" i="1"/>
  <c r="R115" i="23"/>
  <c r="N151" i="1" s="1"/>
  <c r="H138" i="1"/>
  <c r="R115" i="21"/>
  <c r="N138" i="1" s="1"/>
  <c r="Y101" i="29"/>
  <c r="H147" i="32"/>
  <c r="Y100" i="4"/>
  <c r="H149" i="27"/>
  <c r="Y102" i="27"/>
  <c r="H54" i="1"/>
  <c r="R115" i="9"/>
  <c r="N54" i="1" s="1"/>
  <c r="Y101" i="28"/>
  <c r="Y100" i="11"/>
  <c r="K3" i="1"/>
  <c r="O115" i="2"/>
  <c r="K5" i="1" s="1"/>
  <c r="H145" i="1"/>
  <c r="R115" i="22"/>
  <c r="N145" i="1" s="1"/>
</calcChain>
</file>

<file path=xl/sharedStrings.xml><?xml version="1.0" encoding="utf-8"?>
<sst xmlns="http://schemas.openxmlformats.org/spreadsheetml/2006/main" count="7338" uniqueCount="268">
  <si>
    <t>OCUPAÇÃO DOS LEITOS DE UTI SISTEMA ESTADUAL DE REGULAÇÃO EM  1 de  Maio de  2021 (EXCETO LEITOS EXCLUSIVOS COVID)</t>
  </si>
  <si>
    <t>TIPO DE LEITO</t>
  </si>
  <si>
    <t>EXISTENTES</t>
  </si>
  <si>
    <t>OCUPADOS</t>
  </si>
  <si>
    <t>DISPONÍVEIS</t>
  </si>
  <si>
    <t>TX de ocup.</t>
  </si>
  <si>
    <t>UTI ADULTO</t>
  </si>
  <si>
    <t>UTI PEDIATRICA</t>
  </si>
  <si>
    <t>TOTAL UTI</t>
  </si>
  <si>
    <t>Ocupação UTI não COVID</t>
  </si>
  <si>
    <t>dia</t>
  </si>
  <si>
    <t>UTI adulto</t>
  </si>
  <si>
    <t>UTI pediat</t>
  </si>
  <si>
    <t>UTI total</t>
  </si>
  <si>
    <t>OCUPAÇÃO DOS LEITOS DE UTI SISTEMA ESTADUAL DE REGULAÇÃO EM 2 de  maio de  2021 (EXCETO LEITOS EXCLUSIVOS COVID)</t>
  </si>
  <si>
    <t>OCUPAÇÃO DOS LEITOS DE UTI SISTEMA ESTADUAL DE REGULAÇÃO EM 3 de maio de  2021 (EXCETO LEITOS EXCLUSIVOS COVID)</t>
  </si>
  <si>
    <t>OCUPAÇÃO DOS LEITOS DE UTI SISTEMA ESTADUAL DE REGULAÇÃO EM 4 de  maio de  2021 (EXCETO LEITOS EXCLUSIVOS COVID)</t>
  </si>
  <si>
    <t>OCUPAÇÃO DOS LEITOS DE UTI SISTEMA ESTADUAL DE REGULAÇÃO EM 5 de  maio de  2021 (EXCETO LEITOS EXCLUSIVOS COVID)</t>
  </si>
  <si>
    <t>OCUPAÇÃO DOS LEITOS DE UTI SISTEMA ESTADUAL DE REGULAÇÃO EM 6 de  maio de  2021 (EXCETO LEITOS EXCLUSIVOS COVID)</t>
  </si>
  <si>
    <t>OCUPAÇÃO DOS LEITOS DE UTI SISTEMA ESTADUAL DE REGULAÇÃO EM  de 7 maio de  2021 (EXCETO LEITOS EXCLUSIVOS COVID)</t>
  </si>
  <si>
    <t>OCUPAÇÃO DOS LEITOS DE UTI SISTEMA ESTADUAL DE REGULAÇÃO EM 8 de  maio de  2021 (EXCETO LEITOS EXCLUSIVOS COVID)</t>
  </si>
  <si>
    <t>OCUPAÇÃO DOS LEITOS DE UTI SISTEMA ESTADUAL DE REGULAÇÃO EM 9 de maio de  2021 (EXCETO LEITOS EXCLUSIVOS COVID)</t>
  </si>
  <si>
    <t>OCUPAÇÃO DOS LEITOS DE UTI SISTEMA ESTADUAL DE REGULAÇÃO EM 10 de  maio de  2021 (EXCETO LEITOS EXCLUSIVOS COVID)</t>
  </si>
  <si>
    <t>OCUPAÇÃO DOS LEITOS DE UTI SISTEMA ESTADUAL DE REGULAÇÃO EM 11 de  maio de  2021 (EXCETO LEITOS EXCLUSIVOS COVID)</t>
  </si>
  <si>
    <t>OCUPAÇÃO DOS LEITOS DE UTI SISTEMA ESTADUAL DE REGULAÇÃO EM 12 de maio de  2021 (EXCETO LEITOS EXCLUSIVOS COVID)</t>
  </si>
  <si>
    <t>OCUPAÇÃO DOS LEITOS DE UTI SISTEMA ESTADUAL DE REGULAÇÃO EM  de 13 maio de  2021 (EXCETO LEITOS EXCLUSIVOS COVID)</t>
  </si>
  <si>
    <t>OCUPAÇÃO DOS LEITOS DE UTI SISTEMA ESTADUAL DE REGULAÇÃO EM 14 de  maio de  2021 (EXCETO LEITOS EXCLUSIVOS COVID)</t>
  </si>
  <si>
    <t>OCUPAÇÃO DOS LEITOS DE UTI SISTEMA ESTADUAL DE REGULAÇÃO EM 15 de  maio de  2021 (EXCETO LEITOS EXCLUSIVOS COVID)</t>
  </si>
  <si>
    <t>OCUPAÇÃO DOS LEITOS DE UTI SISTEMA ESTADUAL DE REGULAÇÃO EM 16 de  maio de  2021 (EXCETO LEITOS EXCLUSIVOS COVID)</t>
  </si>
  <si>
    <t>OCUPAÇÃO DOS LEITOS DE UTI SISTEMA ESTADUAL DE REGULAÇÃO EM 17 de  maio de  2021 (EXCETO LEITOS EXCLUSIVOS COVID)</t>
  </si>
  <si>
    <t>OCUPAÇÃO DOS LEITOS DE UTI SISTEMA ESTADUAL DE REGULAÇÃO EM 18 de  maio de  2021 (EXCETO LEITOS EXCLUSIVOS COVID)</t>
  </si>
  <si>
    <t>OCUPAÇÃO DOS LEITOS DE UTI SISTEMA ESTADUAL DE REGULAÇÃO EM 19 de  maio de  2021 (EXCETO LEITOS EXCLUSIVOS COVID)</t>
  </si>
  <si>
    <t>OCUPAÇÃO DOS LEITOS DE UTI SISTEMA ESTADUAL DE REGULAÇÃO EM 20 de  maio de  2021 (EXCETO LEITOS EXCLUSIVOS COVID)</t>
  </si>
  <si>
    <t>OCUPAÇÃO DOS LEITOS DE UTI SISTEMA ESTADUAL DE REGULAÇÃO EM 21 de maio de  2021 (EXCETO LEITOS EXCLUSIVOS COVID)</t>
  </si>
  <si>
    <t>OCUPAÇÃO DOS LEITOS DE UTI SISTEMA ESTADUAL DE REGULAÇÃO EM  de 22 maio de  2021 (EXCETO LEITOS EXCLUSIVOS COVID)</t>
  </si>
  <si>
    <t>OCUPAÇÃO DOS LEITOS DE UTI SISTEMA ESTADUAL DE REGULAÇÃO EM  de 23 maio de  2021 (EXCETO LEITOS EXCLUSIVOS COVID)</t>
  </si>
  <si>
    <t>OCUPAÇÃO DOS LEITOS DE UTI SISTEMA ESTADUAL DE REGULAÇÃO EM 24 de  maio de  2021 (EXCETO LEITOS EXCLUSIVOS COVID)</t>
  </si>
  <si>
    <t>OCUPAÇÃO DOS LEITOS DE UTI SISTEMA ESTADUAL DE REGULAÇÃO EM 25 de maio de  2021 (EXCETO LEITOS EXCLUSIVOS COVID)</t>
  </si>
  <si>
    <t>OCUPAÇÃO DOS LEITOS DE UTI SISTEMA ESTADUAL DE REGULAÇÃO EM 26 de  maio de  2021 (EXCETO LEITOS EXCLUSIVOS COVID)</t>
  </si>
  <si>
    <t>DIRETORIA DE GESTÃO EM SAÚDE</t>
  </si>
  <si>
    <t>COORDENAÇÃO DE REGULAÇÃO DO ACESSO AOS SERVIÇOS DE SAÚDE</t>
  </si>
  <si>
    <t>OCUPAÇÃO DOS LEITOS DE UTI SUS NO PARANÁ EM 1/05/2021 AS 12:00hs (não inclui leitos exclusivos covid)</t>
  </si>
  <si>
    <t>MACRO</t>
  </si>
  <si>
    <t>RS</t>
  </si>
  <si>
    <t>MUNICÍPIO</t>
  </si>
  <si>
    <t>cód.</t>
  </si>
  <si>
    <t>ESTABELECIMENTO DE SAÚDE</t>
  </si>
  <si>
    <t>TOTAL UTI AD/PED</t>
  </si>
  <si>
    <t>Habilitado</t>
  </si>
  <si>
    <t>Contratado</t>
  </si>
  <si>
    <t>EXIST.</t>
  </si>
  <si>
    <t>OCUP.</t>
  </si>
  <si>
    <t>DISP.</t>
  </si>
  <si>
    <t>TX OCUP.</t>
  </si>
  <si>
    <t>LESTE</t>
  </si>
  <si>
    <t>Paranaguá</t>
  </si>
  <si>
    <t>2687127 HOSPITAL REGIONAL DO LITORAL</t>
  </si>
  <si>
    <t>Campina Grande do Sul</t>
  </si>
  <si>
    <t>0013633 HOSPITAL ANGELINA CARON</t>
  </si>
  <si>
    <t>Campo Largo</t>
  </si>
  <si>
    <t>0013838 HOSPITAL SAO LUCAS</t>
  </si>
  <si>
    <t>6426204 HOSPITAL INFANTIL WALDEMAR MONASTIER</t>
  </si>
  <si>
    <t>5603145 HOSPITAL DO CENTRO</t>
  </si>
  <si>
    <t>0013846 HOSPITAL DO ROCIO</t>
  </si>
  <si>
    <t>Curitiba</t>
  </si>
  <si>
    <t>0015245 HOSPITAL UNIVERSITARIO EVANGELICO MACKENZIE</t>
  </si>
  <si>
    <t>6388671 HOSPITAL DO IDOSO ZILDA ARNS</t>
  </si>
  <si>
    <t>0015318 HNSG</t>
  </si>
  <si>
    <t>0015334 HOSPITAL SANTA CASA DE CURITIBA</t>
  </si>
  <si>
    <t>0015369 HOSPITAL DO TRABALHADOR</t>
  </si>
  <si>
    <t>0015563 HOSPITAL INFANTIL PEQUENO PRINCIPE</t>
  </si>
  <si>
    <t>0015407 HOSPITAL UNIVERSITARIO CAJURU</t>
  </si>
  <si>
    <t>0015423 CRUZ VERMELHA BRASILEIRA FILIAL DO ESTADO DO PARANA</t>
  </si>
  <si>
    <t>3075516 HOSPITAL SAO VICENTE</t>
  </si>
  <si>
    <t>0015644 HOSPITAL ERASTO GAERTNER</t>
  </si>
  <si>
    <t>2384299 HOSPITAL DE CLINICAS</t>
  </si>
  <si>
    <t>São José dos Pinhais</t>
  </si>
  <si>
    <t>2753278 HOSPITAL E MATERNIDADE MUNICIPAL DE SAO JOSE DOS PINHAIS</t>
  </si>
  <si>
    <t>Araucária</t>
  </si>
  <si>
    <t>5995280 HOSPITAL MUNICIPAL DE ARAUCARIA</t>
  </si>
  <si>
    <t>Castro</t>
  </si>
  <si>
    <t>2683210 HOSPITAL DA CRUZ VERMELHA DE CASTRO</t>
  </si>
  <si>
    <t>Ponta Grossa</t>
  </si>
  <si>
    <t>2683202H M AMADEU PUPPI</t>
  </si>
  <si>
    <t>2686791 ASSOCIACAO HOSPITALAR BOM JESUS</t>
  </si>
  <si>
    <t>2686953 SANTA CASA DE MISERICORDIA DE PONTA GROSSA</t>
  </si>
  <si>
    <t>6542638 HOSPITAL UNIVERSITARIO REGIONAL DOS CAMPOS GERAIS</t>
  </si>
  <si>
    <t>Irati</t>
  </si>
  <si>
    <t>2783789 SANTA CASA DE IRATI</t>
  </si>
  <si>
    <t>Guarapuava</t>
  </si>
  <si>
    <t>2741989 HOSPITAL DE CARIDADE SAO VICENTE DE PAULO</t>
  </si>
  <si>
    <t>2742047 INSTITUTO VIRMOND</t>
  </si>
  <si>
    <t>União da Vitória</t>
  </si>
  <si>
    <t>2568349 HOSPITAL REGIONAL DE CARIDADE NOSSA SRA APARECIDA</t>
  </si>
  <si>
    <t xml:space="preserve"> </t>
  </si>
  <si>
    <t>2568373 ASSOCIACAO DE PROTECAO A MATERNIDADE E A INFANCIA</t>
  </si>
  <si>
    <t>Telemaco Borba</t>
  </si>
  <si>
    <t>2740435 INSTITUTO DR FEITOSA</t>
  </si>
  <si>
    <t>Total Macro Leste</t>
  </si>
  <si>
    <t>OESTE</t>
  </si>
  <si>
    <t>Pato Branco</t>
  </si>
  <si>
    <t>0017868 POLICLINICA PATO BRANCO</t>
  </si>
  <si>
    <t>0017884 ISSAL</t>
  </si>
  <si>
    <t>Palmas</t>
  </si>
  <si>
    <t>2738287 INSTITUTO SANTA PELIZZARI</t>
  </si>
  <si>
    <t>Francisco Beltrão</t>
  </si>
  <si>
    <t>2666731 HOSPITAL SAO FRANCISCO</t>
  </si>
  <si>
    <t>5373190 CEONC</t>
  </si>
  <si>
    <t>6424341 HOSPITAL REGIONAL DO SUDOESTE WALTER ALBERTO PECOITS F B</t>
  </si>
  <si>
    <t>Medianeira</t>
  </si>
  <si>
    <t>2582716 HOSPITAL E MATERNIDADE NOSSA SENHORA DA LUZ</t>
  </si>
  <si>
    <t>Foz do iguaçu</t>
  </si>
  <si>
    <t>2591049 HOSPITAL MINISTRO COSTA CAVALCANTI</t>
  </si>
  <si>
    <t>5061989 HOSPITAL MUNICIPAL PADRE GERMANO LAUCK</t>
  </si>
  <si>
    <t>Cascavel</t>
  </si>
  <si>
    <t>2737434 CEONC</t>
  </si>
  <si>
    <t>2738252 HOSPITAL DO CORACAO</t>
  </si>
  <si>
    <t>2738309 HOSPITAL DE ENSINO SAO LUCAS</t>
  </si>
  <si>
    <t>2738368 HOSPITAL UNIVERSITARIO DO OESTE DO PARANA</t>
  </si>
  <si>
    <t>2740338 HOSPITAL DO CANCER DE CASCAVEL UOPECCAN</t>
  </si>
  <si>
    <t>Toledo</t>
  </si>
  <si>
    <t>4056752 HOESP</t>
  </si>
  <si>
    <t>Total Macro oeste</t>
  </si>
  <si>
    <t>NOROESTE</t>
  </si>
  <si>
    <t>Campo Mourão</t>
  </si>
  <si>
    <t>0014109 HOSPITAL SANTA CASA DE MISERICORDIA</t>
  </si>
  <si>
    <t>0014125 CENTER CLINICAS</t>
  </si>
  <si>
    <t>Umuarama</t>
  </si>
  <si>
    <t>2679736 ASSOCIACAO BENEFICENTE SAO FRANCISCO DE ASSIS</t>
  </si>
  <si>
    <t>2594366 INSTITUTO NOSSA SENHORA APARECIDA</t>
  </si>
  <si>
    <t>3005011 NOROSPAR</t>
  </si>
  <si>
    <t>7845138 UOPECCAN FILIAL UMUARAMA</t>
  </si>
  <si>
    <t>Cianorte</t>
  </si>
  <si>
    <t>2733676 HOSPITAL SAO PAULO</t>
  </si>
  <si>
    <t>2735989 FUNDHOSPAR FUNDACAO HOSPITALAR DO PARANA</t>
  </si>
  <si>
    <t>Paranavaí</t>
  </si>
  <si>
    <t>2754738 SANTA CASA DE PARANAVAI</t>
  </si>
  <si>
    <t>Maringá</t>
  </si>
  <si>
    <t>2586142 HOSPITAL MEMORIAL UNINGA</t>
  </si>
  <si>
    <t>2586169 HOSPITAL DO CANCER DE MARINGA</t>
  </si>
  <si>
    <t>2587335 HOSPITAL UNIVERSITARIO REGIONAL DE MARINGA</t>
  </si>
  <si>
    <t>2594714 HOSPITAL E MATERNIDADE MARIA AUXILIADORA</t>
  </si>
  <si>
    <t>2743469 HOSPITAL E MATERNIDADE SANTA RITA</t>
  </si>
  <si>
    <t>Sarandi</t>
  </si>
  <si>
    <t>2825589 METROPOLITANA DE SARANDI</t>
  </si>
  <si>
    <t>Total Macro noroeste</t>
  </si>
  <si>
    <t>NORTE</t>
  </si>
  <si>
    <t>Apucarana</t>
  </si>
  <si>
    <t>2439263 HNSG MATERNO INFANTIL</t>
  </si>
  <si>
    <t>2439360 HNSG HOSPITAL DA PROVIDENCIA</t>
  </si>
  <si>
    <t>Arapongas</t>
  </si>
  <si>
    <t>2576198 IRMANDADE SANTA CASA DE ARAPONGAS</t>
  </si>
  <si>
    <t>2576341 HONPAR HOSPITAL NORTE PARANAENSE</t>
  </si>
  <si>
    <t>Londrina</t>
  </si>
  <si>
    <t>2550792 HOSPITAL EVANGELICO DE LONDRINA</t>
  </si>
  <si>
    <t>2781859 HOSPITAL UNIVERSITARIO REGIONAL DO NORTE DO PARANA</t>
  </si>
  <si>
    <t>2577623 HCL HOSPITAL DO CANCER DE LONDRINA</t>
  </si>
  <si>
    <t>2580055 ISCAL</t>
  </si>
  <si>
    <t>Cambé</t>
  </si>
  <si>
    <t>2730650 SANTA CASA DE CAMBE</t>
  </si>
  <si>
    <t>Bandeirantes</t>
  </si>
  <si>
    <t>2577410 SANTA CASA DE BANDEIRANTES</t>
  </si>
  <si>
    <t>Cornélio Procópio</t>
  </si>
  <si>
    <t>2582449 SANTA CASA DE CORNELIO PROCOPIO</t>
  </si>
  <si>
    <t>Jacarezinho</t>
  </si>
  <si>
    <t>2783800 SANTA CASA MISERICORDIA DE JACAREZINHO</t>
  </si>
  <si>
    <t>Ivaiporã</t>
  </si>
  <si>
    <t>2590182 INSTITUTO LUCENA SANCHEZ</t>
  </si>
  <si>
    <t>2590727 HOSPITAL BOM JESUS</t>
  </si>
  <si>
    <t>Total Macro norte</t>
  </si>
  <si>
    <t>Total Sistema Estadual de Regulação</t>
  </si>
  <si>
    <t>Fonte: Sistema Estadual de Regulação, e-saude, SMS de São José dos Pinhais e Araucária.</t>
  </si>
  <si>
    <t xml:space="preserve">                SECRETARIA DE ESTADO DA SAÚDE DO PARANÁ</t>
  </si>
  <si>
    <t>OCUPAÇÃO DOS LEITOS DE UTI SUS NO PARANÁ EM 1/05/2021AS 12:00hs (não inclui leitos exclusivos covid)</t>
  </si>
  <si>
    <t>TOTAL UTI Adulto e pediátrica</t>
  </si>
  <si>
    <t>TOTAL</t>
  </si>
  <si>
    <t>Obs: Não inclui os leitos exlcusivos COVID</t>
  </si>
  <si>
    <t>Ocupação de Leitos SUS (não COVID)</t>
  </si>
  <si>
    <t>Leito CLINICO ADULTO</t>
  </si>
  <si>
    <t>Leito CLINICO PEDIATRICO</t>
  </si>
  <si>
    <t>Exist</t>
  </si>
  <si>
    <t>Ocup</t>
  </si>
  <si>
    <t>Livre</t>
  </si>
  <si>
    <t>Tx de ocup.</t>
  </si>
  <si>
    <t>Fonte: Sistema Estadual de Regulação – CARE Pr</t>
  </si>
  <si>
    <t>Obs.: Dado parcial, considerando apenas a informação constante no Sistema CARE.</t>
  </si>
  <si>
    <t>OCUPAÇÃO DOS LEITOS DE UTI SUS NO PARANÁ EM 01/05/2021 AS 12:00hs (não inclui leitos exclusivos covid)</t>
  </si>
  <si>
    <t>ADULTO</t>
  </si>
  <si>
    <t>PEDIÁTRICO</t>
  </si>
  <si>
    <t>UTI</t>
  </si>
  <si>
    <t>CLÍNICO</t>
  </si>
  <si>
    <t>OCUPAÇÃO DOS LEITOS DE UTI SUS NO PARANÁ EM 2/05/2021 AS 12:00hs (não inclui leitos exclusivos covid)</t>
  </si>
  <si>
    <t>OCUPAÇÃO DOS LEITOS DE UTI SUS NO PARANÁ EM 2/05/2021AS 12:00hs (não inclui leitos exclusivos covid)</t>
  </si>
  <si>
    <t>OCUPAÇÃO DOS LEITOS DE UTI SUS NO PARANÁ EM 02/05/2021 AS 12:00hs (não inclui leitos exclusivos covid)</t>
  </si>
  <si>
    <t>OCUPAÇÃO DOS LEITOS DE UTI SUS NO PARANÁ EM 3/05/2021 AS 12:00hs (não inclui leitos exclusivos covid)</t>
  </si>
  <si>
    <t>OCUPAÇÃO DOS LEITOS DE UTI SUS NO PARANÁ EM 3/05/2021AS 12:00hs (não inclui leitos exclusivos covid)</t>
  </si>
  <si>
    <t>OCUPAÇÃO DOS LEITOS DE UTI SUS NO PARANÁ EM 03/5/2021 AS 12:00hs (não inclui leitos exclusivos covid)</t>
  </si>
  <si>
    <t>OCUPAÇÃO DOS LEITOS DE UTI SUS NO PARANÁ EM 4/05/2021 AS 12:00hs (não inclui leitos exclusivos covid)</t>
  </si>
  <si>
    <t>OCUPAÇÃO DOS LEITOS DE UTI SUS NO PARANÁ EM 4/05/2021AS 12:00hs (não inclui leitos exclusivos covid)</t>
  </si>
  <si>
    <t>OCUPAÇÃO DOS LEITOS DE UTI SUS NO PARANÁ EM 04/05/2021 AS 12:00hs (não inclui leitos exclusivos covid)</t>
  </si>
  <si>
    <t>OCUPAÇÃO DOS LEITOS DE UTI SUS NO PARANÁ EM 5/05/2021 AS 12:00hs (não inclui leitos exclusivos covid)</t>
  </si>
  <si>
    <t>OCUPAÇÃO DOS LEITOS DE UTI SUS NO PARANÁ EM 5/05/2021AS 12:00hs (não inclui leitos exclusivos covid)</t>
  </si>
  <si>
    <t>OCUPAÇÃO DOS LEITOS DE UTI SUS NO PARANÁ EM 05/05/2021 AS 12:00hs (não inclui leitos exclusivos covid)</t>
  </si>
  <si>
    <t>OCUPAÇÃO DOS LEITOS DE UTI SUS NO PARANÁ EM 6/05/2021 AS 12:00hs (não inclui leitos exclusivos covid)</t>
  </si>
  <si>
    <t>OCUPAÇÃO DOS LEITOS DE UTI SUS NO PARANÁ EM 6/05/2021AS 12:00hs (não inclui leitos exclusivos covid)</t>
  </si>
  <si>
    <t>OCUPAÇÃO DOS LEITOS DE UTI SUS NO PARANÁ EM 06/05/2021 AS 12:00hs (não inclui leitos exclusivos covid)</t>
  </si>
  <si>
    <t>OCUPAÇÃO DOS LEITOS DE UTI SUS NO PARANÁ EM 7/05/2021 AS 12:00hs (não inclui leitos exclusivos covid)</t>
  </si>
  <si>
    <t>OCUPAÇÃO DOS LEITOS DE UTI SUS NO PARANÁ EM 7/05/2021AS 12:00hs (não inclui leitos exclusivos covid)</t>
  </si>
  <si>
    <t>OCUPAÇÃO DOS LEITOS DE UTI SUS NO PARANÁ EM 07/05/2021 AS 12:00hs (não inclui leitos exclusivos covid)</t>
  </si>
  <si>
    <t>OCUPAÇÃO DOS LEITOS DE UTI SUS NO PARANÁ EM 8/05/2021 AS 12:00hs (não inclui leitos exclusivos covid)</t>
  </si>
  <si>
    <t>OCUPAÇÃO DOS LEITOS DE UTI SUS NO PARANÁ EM 8/05/2021AS 12:00hs (não inclui leitos exclusivos covid)</t>
  </si>
  <si>
    <t>OCUPAÇÃO DOS LEITOS DE UTI SUS NO PARANÁ EM 08/05/2021 AS 12:00hs (não inclui leitos exclusivos covid)</t>
  </si>
  <si>
    <t>OCUPAÇÃO DOS LEITOS DE UTI SUS NO PARANÁ EM 9/05/2021 AS 12:00hs (não inclui leitos exclusivos covid)</t>
  </si>
  <si>
    <t>OCUPAÇÃO DOS LEITOS DE UTI SUS NO PARANÁ EM 9/05/2021AS 12:00hs (não inclui leitos exclusivos covid)</t>
  </si>
  <si>
    <t>OCUPAÇÃO DOS LEITOS DE UTI SUS NO PARANÁ EM 09/05/2021 AS 12:00hs (não inclui leitos exclusivos covid)</t>
  </si>
  <si>
    <t>OCUPAÇÃO DOS LEITOS DE UTI SUS NO PARANÁ EM 10/05/2021 AS 12:00hs (não inclui leitos exclusivos covid)</t>
  </si>
  <si>
    <t>OCUPAÇÃO DOS LEITOS DE UTI SUS NO PARANÁ EM 10/05/2021AS 12:00hs (não inclui leitos exclusivos covid)</t>
  </si>
  <si>
    <t>OCUPAÇÃO DOS LEITOS DE UTI SUS NO PARANÁ EM 11/05/2021 AS 12:00hs (não inclui leitos exclusivos covid)</t>
  </si>
  <si>
    <t>OCUPAÇÃO DOS LEITOS DE UTI SUS NO PARANÁ EM 11/05/2021AS 12:00hs (não inclui leitos exclusivos covid)</t>
  </si>
  <si>
    <t>OCUPAÇÃO DOS LEITOS DE UTI SUS NO PARANÁ EM 12/05/2021 AS 12:00hs (não inclui leitos exclusivos covid)</t>
  </si>
  <si>
    <t>OCUPAÇÃO DOS LEITOS DE UTI SUS NO PARANÁ EM 12/05/2021AS 12:00hs (não inclui leitos exclusivos covid)</t>
  </si>
  <si>
    <t>OCUPAÇÃO DOS LEITOS DE UTI SUS NO PARANÁ EM 13/05/2021 AS 12:00hs (não inclui leitos exclusivos covid)</t>
  </si>
  <si>
    <t>OCUPAÇÃO DOS LEITOS DE UTI SUS NO PARANÁ EM 13/05/2021AS 12:00hs (não inclui leitos exclusivos covid)</t>
  </si>
  <si>
    <t>OCUPAÇÃO DOS LEITOS DE UTI SUS NO PARANÁ EM 14/05/2021 AS 12:00hs (não inclui leitos exclusivos covid)</t>
  </si>
  <si>
    <t>OCUPAÇÃO DOS LEITOS DE UTI SUS NO PARANÁ EM 14/05/2021AS 12:00hs (não inclui leitos exclusivos covid)</t>
  </si>
  <si>
    <t>OCUPAÇÃO DOS LEITOS DE UTI SUS NO PARANÁ EM 15/05/2021 AS 12:00hs (não inclui leitos exclusivos covid)</t>
  </si>
  <si>
    <t>OCUPAÇÃO DOS LEITOS DE UTI SUS NO PARANÁ EM 15/05/2021AS 12:00hs (não inclui leitos exclusivos covid)</t>
  </si>
  <si>
    <t>OCUPAÇÃO DOS LEITOS DE UTI SUS NO PARANÁ EM 16/05/2021 AS 12:00hs (não inclui leitos exclusivos covid)</t>
  </si>
  <si>
    <t>OCUPAÇÃO DOS LEITOS DE UTI SUS NO PARANÁ EM 16/05/2021AS 12:00hs (não inclui leitos exclusivos covid)</t>
  </si>
  <si>
    <t>OCUPAÇÃO DOS LEITOS DE UTI SUS NO PARANÁ EM 17/05/2021 AS 12:00hs (não inclui leitos exclusivos covid)</t>
  </si>
  <si>
    <t>OCUPAÇÃO DOS LEITOS DE UTI SUS NO PARANÁ EM 17/05/2021AS 12:00hs (não inclui leitos exclusivos covid)</t>
  </si>
  <si>
    <t>OCUPAÇÃO DOS LEITOS DE UTI SUS NO PARANÁ EM 18/05/2021 AS 12:00hs (não inclui leitos exclusivos covid)</t>
  </si>
  <si>
    <t>OCUPAÇÃO DOS LEITOS DE UTI SUS NO PARANÁ EM 18/05/2021AS 12:00hs (não inclui leitos exclusivos covid)</t>
  </si>
  <si>
    <t>OCUPAÇÃO DOS LEITOS DE UTI SUS NO PARANÁ EM 19/05/2021 AS 12:00hs (não inclui leitos exclusivos covid)</t>
  </si>
  <si>
    <t>OCUPAÇÃO DOS LEITOS DE UTI SUS NO PARANÁ EM 19/05/2021AS 12:00hs (não inclui leitos exclusivos covid)</t>
  </si>
  <si>
    <t>OCUPAÇÃO DOS LEITOS DE UTI SUS NO PARANÁ EM 20/05/2021 AS 12:00hs (não inclui leitos exclusivos covid)</t>
  </si>
  <si>
    <t>OCUPAÇÃO DOS LEITOS DE UTI SUS NO PARANÁ EM 20/05/2021AS 12:00hs (não inclui leitos exclusivos covid)</t>
  </si>
  <si>
    <t>OCUPAÇÃO DOS LEITOS DE UTI SUS NO PARANÁ EM 21/05/2021 AS 12:00hs (não inclui leitos exclusivos covid)</t>
  </si>
  <si>
    <t>OCUPAÇÃO DOS LEITOS DE UTI SUS NO PARANÁ EM 21/05/2021AS 12:00hs (não inclui leitos exclusivos covid)</t>
  </si>
  <si>
    <t>OCUPAÇÃO DOS LEITOS DE UTI SUS NO PARANÁ EM 22/05/2021 AS 12:00hs (não inclui leitos exclusivos covid)</t>
  </si>
  <si>
    <t>OCUPAÇÃO DOS LEITOS DE UTI SUS NO PARANÁ EM 22/05/2021AS 12:00hs (não inclui leitos exclusivos covid)</t>
  </si>
  <si>
    <t>OCUPAÇÃO DOS LEITOS DE UTI SUS NO PARANÁ EM 23/05/2021 AS 12:00hs (não inclui leitos exclusivos covid)</t>
  </si>
  <si>
    <t>OCUPAÇÃO DOS LEITOS DE UTI SUS NO PARANÁ EM 23/05/2021AS 12:00hs (não inclui leitos exclusivos covid)</t>
  </si>
  <si>
    <t>OCUPAÇÃO DOS LEITOS DE UTI SUS NO PARANÁ EM 24/05/2021 AS 12:00hs (não inclui leitos exclusivos covid)</t>
  </si>
  <si>
    <t>OCUPAÇÃO DOS LEITOS DE UTI SUS NO PARANÁ EM 24/05/2021AS 12:00hs (não inclui leitos exclusivos covid)</t>
  </si>
  <si>
    <t xml:space="preserve">  </t>
  </si>
  <si>
    <t>OCUPAÇÃO DOS LEITOS DE UTI SUS NO PARANÁ EM 25/05/2021 AS 12:00hs (não inclui leitos exclusivos covid)</t>
  </si>
  <si>
    <t>OCUPAÇÃO DOS LEITOS DE UTI SUS NO PARANÁ EM 25/05/2021AS 12:00hs (não inclui leitos exclusivos covid)</t>
  </si>
  <si>
    <t>OCUPAÇÃO DOS LEITOS DE UTI SUS NO PARANÁ EM 5 AS 12:00hs (não inclui leitos exclusivos covid)</t>
  </si>
  <si>
    <t>OCUPAÇÃO DOS LEITOS DE UTI SUS NO PARANÁ EM 26/05/2021 AS 12:00hs (não inclui leitos exclusivos covid)</t>
  </si>
  <si>
    <t>HNSG - MATERNIDADE MATER DEI</t>
  </si>
  <si>
    <t>2743477 HOSPITAL MUNICIPAL TELMA VILLANOVA KASPROWICZ</t>
  </si>
  <si>
    <t>OCUPAÇÃO DOS LEITOS DE UTI SUS NO PARANÁ EM 26/05/2021AS 12:00hs (não inclui leitos exclusivos covid)</t>
  </si>
  <si>
    <t>OCUPAÇÃO DOS LEITOS DE UTI SUS NO PARANÁ EM 27/05/2021 AS 12:00hs (não inclui leitos exclusivos covid)</t>
  </si>
  <si>
    <t>OCUPAÇÃO DOS LEITOS DE UTI SUS NO PARANÁ EM 27/05/2021AS 12:00hs (não inclui leitos exclusivos covid)</t>
  </si>
  <si>
    <t>OCUPAÇÃO DOS LEITOS DE UTI SISTEMA ESTADUAL DE REGULAÇÃO EM 27 de  maio de  2021 (EXCETO LEITOS EXCLUSIVOS COVID)</t>
  </si>
  <si>
    <t>OCUPAÇÃO DOS LEITOS DE UTI SUS NO PARANÁ EM 28/05/2021 AS 12:00hs (não inclui leitos exclusivos covid)</t>
  </si>
  <si>
    <t>OCUPAÇÃO DOS LEITOS DE UTI SUS NO PARANÁ EM 28/05/2021AS 12:00hs (não inclui leitos exclusivos covid)</t>
  </si>
  <si>
    <t>OCUPAÇÃO DOS LEITOS DE UTI SISTEMA ESTADUAL DE REGULAÇÃO EM 28 de  maio de  2021 (EXCETO LEITOS EXCLUSIVOS COVID)</t>
  </si>
  <si>
    <t>OCUPAÇÃO DOS LEITOS DE UTI SUS NO PARANÁ EM 29/05/2021 AS 12:00hs (não inclui leitos exclusivos covid)</t>
  </si>
  <si>
    <t>OCUPAÇÃO DOS LEITOS DE UTI SUS NO PARANÁ EM 29/05/2021AS 12:00hs (não inclui leitos exclusivos covid)</t>
  </si>
  <si>
    <t>OCUPAÇÃO DOS LEITOS DE UTI SISTEMA ESTADUAL DE REGULAÇÃO EM 29 de  maio de  2021 (EXCETO LEITOS EXCLUSIVOS COVID)</t>
  </si>
  <si>
    <t>OCUPAÇÃO DOS LEITOS DE UTI SUS NO PARANÁ EM 30/05/2021 AS 12:00hs (não inclui leitos exclusivos covid)</t>
  </si>
  <si>
    <t>OCUPAÇÃO DOS LEITOS DE UTI SUS NO PARANÁ EM 30/05/2021AS 12:00hs (não inclui leitos exclusivos covid)</t>
  </si>
  <si>
    <t>OCUPAÇÃO DOS LEITOS DE UTI SISTEMA ESTADUAL DE REGULAÇÃO EM 30 de  maio de  2021 (EXCETO LEITOS EXCLUSIVOS COVID)</t>
  </si>
  <si>
    <t>OCUPAÇÃO DOS LEITOS DE UTI SUS NO PARANÁ EM 31/05/2021 AS 12:00hs (não inclui leitos exclusivos covid)</t>
  </si>
  <si>
    <t>OCUPAÇÃO DOS LEITOS DE UTI SUS NO PARANÁ EM 31/05/2021AS 12:00hs (não inclui leitos exclusivos covid)</t>
  </si>
  <si>
    <t>OCUPAÇÃO DOS LEITOS DE UTI SISTEMA ESTADUAL DE REGULAÇÃO EM 31 de  maio de  2021 (EXCETO LEITOS EXCLUSIVOS COVID)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</si>
</sst>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"/>
    <numFmt numFmtId="165" formatCode="#.00%"/>
  </numFmts>
  <fonts count="32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Calibri11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Calibri1"/>
    </font>
    <font>
      <b/>
      <sz val="10"/>
      <color rgb="FF000000"/>
      <name val="Arial1"/>
    </font>
    <font>
      <b/>
      <sz val="8"/>
      <color rgb="FF000000"/>
      <name val="Arial1"/>
    </font>
    <font>
      <b/>
      <sz val="10"/>
      <color rgb="FF000000"/>
      <name val="Calibri1"/>
    </font>
    <font>
      <b/>
      <sz val="8"/>
      <color rgb="FF000000"/>
      <name val="Calibri1"/>
    </font>
    <font>
      <sz val="8"/>
      <color rgb="FF000000"/>
      <name val="Arial1"/>
    </font>
    <font>
      <sz val="10"/>
      <color rgb="FF000000"/>
      <name val="Calibri1"/>
    </font>
    <font>
      <sz val="8"/>
      <color rgb="FF000000"/>
      <name val="Calibri1"/>
    </font>
    <font>
      <sz val="12"/>
      <color rgb="FF000000"/>
      <name val="Calibri1"/>
    </font>
    <font>
      <b/>
      <sz val="16"/>
      <color rgb="FF000000"/>
      <name val="Calibri1"/>
    </font>
    <font>
      <b/>
      <sz val="14"/>
      <color rgb="FF000000"/>
      <name val="Arial1"/>
    </font>
    <font>
      <b/>
      <sz val="16"/>
      <color rgb="FF000000"/>
      <name val="Arial1"/>
    </font>
    <font>
      <b/>
      <sz val="14"/>
      <color rgb="FF000000"/>
      <name val="Calibri1"/>
    </font>
    <font>
      <b/>
      <sz val="12"/>
      <color rgb="FF000000"/>
      <name val="Calibri1"/>
    </font>
    <font>
      <sz val="8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FFCC99"/>
      </patternFill>
    </fill>
    <fill>
      <patternFill patternType="solid">
        <fgColor rgb="FFFF6600"/>
        <bgColor rgb="FFFF6600"/>
      </patternFill>
    </fill>
    <fill>
      <patternFill patternType="solid">
        <fgColor rgb="FF99CCFF"/>
        <bgColor rgb="FF99CCFF"/>
      </patternFill>
    </fill>
    <fill>
      <patternFill patternType="solid">
        <fgColor rgb="FF33CCCC"/>
        <bgColor rgb="FF33CCCC"/>
      </patternFill>
    </fill>
    <fill>
      <patternFill patternType="solid">
        <fgColor rgb="FFAA55A1"/>
        <bgColor rgb="FFAA55A1"/>
      </patternFill>
    </fill>
    <fill>
      <patternFill patternType="solid">
        <fgColor rgb="FFDFCCE4"/>
        <bgColor rgb="FFDFCCE4"/>
      </patternFill>
    </fill>
    <fill>
      <patternFill patternType="solid">
        <fgColor rgb="FF81D41A"/>
        <bgColor rgb="FF81D41A"/>
      </patternFill>
    </fill>
    <fill>
      <patternFill patternType="solid">
        <fgColor rgb="FFFF8000"/>
        <bgColor rgb="FFFF8000"/>
      </patternFill>
    </fill>
    <fill>
      <patternFill patternType="solid">
        <fgColor rgb="FFFFFF6D"/>
        <bgColor rgb="FFFFFF6D"/>
      </patternFill>
    </fill>
    <fill>
      <patternFill patternType="solid">
        <fgColor rgb="FFBF819E"/>
        <bgColor rgb="FFBF819E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33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2" fillId="0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9" fontId="6" fillId="0" borderId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8" fillId="7" borderId="0" applyNumberFormat="0" applyBorder="0" applyProtection="0"/>
    <xf numFmtId="0" fontId="8" fillId="7" borderId="0" applyNumberFormat="0" applyBorder="0" applyProtection="0"/>
    <xf numFmtId="0" fontId="8" fillId="7" borderId="0" applyNumberFormat="0" applyBorder="0" applyProtection="0"/>
    <xf numFmtId="0" fontId="8" fillId="7" borderId="0" applyNumberFormat="0" applyBorder="0" applyProtection="0"/>
    <xf numFmtId="0" fontId="8" fillId="7" borderId="0" applyNumberFormat="0" applyBorder="0" applyProtection="0"/>
    <xf numFmtId="0" fontId="8" fillId="7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4" fillId="8" borderId="1" applyNumberFormat="0" applyProtection="0"/>
    <xf numFmtId="0" fontId="14" fillId="8" borderId="1" applyNumberFormat="0" applyProtection="0"/>
    <xf numFmtId="0" fontId="14" fillId="8" borderId="1" applyNumberFormat="0" applyProtection="0"/>
    <xf numFmtId="0" fontId="14" fillId="8" borderId="1" applyNumberFormat="0" applyProtection="0"/>
    <xf numFmtId="0" fontId="14" fillId="8" borderId="1" applyNumberFormat="0" applyProtection="0"/>
    <xf numFmtId="0" fontId="14" fillId="8" borderId="1" applyNumberFormat="0" applyProtection="0"/>
    <xf numFmtId="0" fontId="14" fillId="8" borderId="1" applyNumberFormat="0" applyProtection="0"/>
    <xf numFmtId="0" fontId="15" fillId="0" borderId="0" applyNumberForma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</cellStyleXfs>
  <cellXfs count="143">
    <xf numFmtId="0" fontId="0" fillId="0" borderId="0" xfId="0"/>
    <xf numFmtId="0" fontId="17" fillId="0" borderId="0" xfId="0" applyFont="1" applyAlignment="1">
      <alignment horizont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/>
    <xf numFmtId="164" fontId="0" fillId="0" borderId="2" xfId="0" applyNumberFormat="1" applyBorder="1"/>
    <xf numFmtId="9" fontId="0" fillId="0" borderId="2" xfId="0" applyNumberFormat="1" applyBorder="1"/>
    <xf numFmtId="0" fontId="17" fillId="9" borderId="2" xfId="0" applyFont="1" applyFill="1" applyBorder="1" applyAlignment="1">
      <alignment horizontal="center" vertical="center" wrapText="1"/>
    </xf>
    <xf numFmtId="9" fontId="17" fillId="9" borderId="2" xfId="49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9" fontId="17" fillId="1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9" fontId="17" fillId="9" borderId="2" xfId="49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/>
    </xf>
    <xf numFmtId="9" fontId="17" fillId="10" borderId="2" xfId="0" applyNumberFormat="1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horizontal="center" vertical="center"/>
    </xf>
    <xf numFmtId="0" fontId="20" fillId="11" borderId="2" xfId="0" applyFont="1" applyFill="1" applyBorder="1" applyAlignment="1">
      <alignment horizontal="center" vertical="center"/>
    </xf>
    <xf numFmtId="0" fontId="21" fillId="11" borderId="2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vertical="center"/>
    </xf>
    <xf numFmtId="0" fontId="23" fillId="8" borderId="2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/>
    </xf>
    <xf numFmtId="9" fontId="23" fillId="8" borderId="2" xfId="49" applyFont="1" applyFill="1" applyBorder="1" applyAlignment="1" applyProtection="1">
      <alignment horizontal="center" vertical="center"/>
    </xf>
    <xf numFmtId="0" fontId="23" fillId="8" borderId="2" xfId="49" applyNumberFormat="1" applyFont="1" applyFill="1" applyBorder="1" applyAlignment="1" applyProtection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9" fontId="20" fillId="10" borderId="2" xfId="49" applyFont="1" applyFill="1" applyBorder="1" applyAlignment="1" applyProtection="1">
      <alignment horizontal="center" vertical="center"/>
    </xf>
    <xf numFmtId="0" fontId="18" fillId="10" borderId="0" xfId="0" applyFont="1" applyFill="1"/>
    <xf numFmtId="0" fontId="18" fillId="13" borderId="2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/>
    </xf>
    <xf numFmtId="0" fontId="22" fillId="13" borderId="2" xfId="0" applyFont="1" applyFill="1" applyBorder="1" applyAlignment="1">
      <alignment vertical="center"/>
    </xf>
    <xf numFmtId="0" fontId="23" fillId="13" borderId="2" xfId="0" applyFont="1" applyFill="1" applyBorder="1" applyAlignment="1">
      <alignment horizontal="center" vertical="center"/>
    </xf>
    <xf numFmtId="0" fontId="23" fillId="14" borderId="2" xfId="0" applyFont="1" applyFill="1" applyBorder="1" applyAlignment="1">
      <alignment horizontal="center" vertical="center"/>
    </xf>
    <xf numFmtId="9" fontId="23" fillId="13" borderId="2" xfId="49" applyFont="1" applyFill="1" applyBorder="1" applyAlignment="1" applyProtection="1">
      <alignment horizontal="center" vertical="center"/>
    </xf>
    <xf numFmtId="0" fontId="23" fillId="13" borderId="2" xfId="49" applyNumberFormat="1" applyFont="1" applyFill="1" applyBorder="1" applyAlignment="1" applyProtection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horizontal="center" vertical="center"/>
    </xf>
    <xf numFmtId="0" fontId="22" fillId="15" borderId="2" xfId="0" applyFont="1" applyFill="1" applyBorder="1" applyAlignment="1">
      <alignment vertical="center"/>
    </xf>
    <xf numFmtId="0" fontId="23" fillId="15" borderId="2" xfId="0" applyFont="1" applyFill="1" applyBorder="1" applyAlignment="1">
      <alignment horizontal="center" vertical="center"/>
    </xf>
    <xf numFmtId="0" fontId="23" fillId="16" borderId="2" xfId="0" applyFont="1" applyFill="1" applyBorder="1" applyAlignment="1">
      <alignment horizontal="center" vertical="center"/>
    </xf>
    <xf numFmtId="9" fontId="23" fillId="15" borderId="2" xfId="49" applyFont="1" applyFill="1" applyBorder="1" applyAlignment="1" applyProtection="1">
      <alignment horizontal="center" vertical="center"/>
    </xf>
    <xf numFmtId="9" fontId="23" fillId="16" borderId="2" xfId="49" applyFont="1" applyFill="1" applyBorder="1" applyAlignment="1" applyProtection="1">
      <alignment horizontal="center" vertical="center"/>
    </xf>
    <xf numFmtId="0" fontId="18" fillId="0" borderId="0" xfId="0" applyFont="1"/>
    <xf numFmtId="0" fontId="18" fillId="11" borderId="2" xfId="0" applyFont="1" applyFill="1" applyBorder="1" applyAlignment="1">
      <alignment horizontal="center" vertical="center"/>
    </xf>
    <xf numFmtId="0" fontId="22" fillId="11" borderId="2" xfId="0" applyFont="1" applyFill="1" applyBorder="1" applyAlignment="1">
      <alignment vertical="center"/>
    </xf>
    <xf numFmtId="0" fontId="23" fillId="11" borderId="2" xfId="0" applyFont="1" applyFill="1" applyBorder="1" applyAlignment="1">
      <alignment horizontal="center" vertical="center"/>
    </xf>
    <xf numFmtId="0" fontId="23" fillId="17" borderId="2" xfId="0" applyFont="1" applyFill="1" applyBorder="1" applyAlignment="1">
      <alignment horizontal="center" vertical="center"/>
    </xf>
    <xf numFmtId="9" fontId="23" fillId="11" borderId="2" xfId="49" applyFont="1" applyFill="1" applyBorder="1" applyAlignment="1" applyProtection="1">
      <alignment horizontal="center" vertical="center"/>
    </xf>
    <xf numFmtId="0" fontId="23" fillId="11" borderId="2" xfId="49" applyNumberFormat="1" applyFont="1" applyFill="1" applyBorder="1" applyAlignment="1" applyProtection="1">
      <alignment horizontal="center" vertical="center"/>
    </xf>
    <xf numFmtId="9" fontId="23" fillId="17" borderId="2" xfId="49" applyFont="1" applyFill="1" applyBorder="1" applyAlignment="1" applyProtection="1">
      <alignment horizontal="center" vertical="center"/>
    </xf>
    <xf numFmtId="0" fontId="19" fillId="11" borderId="3" xfId="0" applyFont="1" applyFill="1" applyBorder="1" applyAlignment="1">
      <alignment horizontal="center" vertical="center"/>
    </xf>
    <xf numFmtId="3" fontId="20" fillId="10" borderId="2" xfId="49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10" borderId="0" xfId="0" applyFont="1" applyFill="1" applyAlignment="1">
      <alignment horizontal="center" vertical="center"/>
    </xf>
    <xf numFmtId="9" fontId="25" fillId="0" borderId="0" xfId="49" applyFont="1" applyFill="1" applyAlignment="1" applyProtection="1">
      <alignment horizontal="center" vertical="center"/>
    </xf>
    <xf numFmtId="9" fontId="25" fillId="10" borderId="0" xfId="49" applyFont="1" applyFill="1" applyAlignment="1" applyProtection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9" fontId="20" fillId="8" borderId="2" xfId="0" applyNumberFormat="1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/>
    </xf>
    <xf numFmtId="9" fontId="20" fillId="13" borderId="2" xfId="0" applyNumberFormat="1" applyFont="1" applyFill="1" applyBorder="1" applyAlignment="1">
      <alignment horizontal="center" vertical="center"/>
    </xf>
    <xf numFmtId="0" fontId="20" fillId="15" borderId="2" xfId="0" applyFont="1" applyFill="1" applyBorder="1" applyAlignment="1">
      <alignment horizontal="center" vertical="center"/>
    </xf>
    <xf numFmtId="9" fontId="20" fillId="15" borderId="2" xfId="0" applyNumberFormat="1" applyFont="1" applyFill="1" applyBorder="1" applyAlignment="1">
      <alignment horizontal="center" vertical="center"/>
    </xf>
    <xf numFmtId="0" fontId="20" fillId="18" borderId="2" xfId="0" applyFont="1" applyFill="1" applyBorder="1" applyAlignment="1">
      <alignment horizontal="center" vertical="center"/>
    </xf>
    <xf numFmtId="9" fontId="20" fillId="18" borderId="2" xfId="49" applyFont="1" applyFill="1" applyBorder="1" applyAlignment="1" applyProtection="1">
      <alignment horizontal="center" vertical="center"/>
    </xf>
    <xf numFmtId="9" fontId="20" fillId="11" borderId="2" xfId="49" applyFont="1" applyFill="1" applyBorder="1" applyAlignment="1" applyProtection="1">
      <alignment horizontal="center" vertical="center"/>
    </xf>
    <xf numFmtId="3" fontId="20" fillId="11" borderId="2" xfId="49" applyNumberFormat="1" applyFont="1" applyFill="1" applyBorder="1" applyAlignment="1" applyProtection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wrapText="1" shrinkToFit="1"/>
    </xf>
    <xf numFmtId="0" fontId="0" fillId="0" borderId="2" xfId="0" applyBorder="1"/>
    <xf numFmtId="165" fontId="0" fillId="0" borderId="2" xfId="0" applyNumberFormat="1" applyBorder="1"/>
    <xf numFmtId="165" fontId="2" fillId="0" borderId="2" xfId="0" applyNumberFormat="1" applyFont="1" applyBorder="1"/>
    <xf numFmtId="0" fontId="31" fillId="0" borderId="0" xfId="0" applyFont="1"/>
    <xf numFmtId="165" fontId="0" fillId="0" borderId="0" xfId="0" applyNumberFormat="1"/>
    <xf numFmtId="3" fontId="2" fillId="19" borderId="2" xfId="0" applyNumberFormat="1" applyFont="1" applyFill="1" applyBorder="1" applyAlignment="1">
      <alignment horizontal="center"/>
    </xf>
    <xf numFmtId="9" fontId="2" fillId="19" borderId="2" xfId="0" applyNumberFormat="1" applyFont="1" applyFill="1" applyBorder="1" applyAlignment="1">
      <alignment horizontal="center"/>
    </xf>
    <xf numFmtId="0" fontId="2" fillId="19" borderId="2" xfId="0" applyFont="1" applyFill="1" applyBorder="1" applyAlignment="1">
      <alignment horizontal="center"/>
    </xf>
    <xf numFmtId="1" fontId="2" fillId="19" borderId="2" xfId="0" applyNumberFormat="1" applyFont="1" applyFill="1" applyBorder="1" applyAlignment="1">
      <alignment horizontal="center"/>
    </xf>
    <xf numFmtId="3" fontId="2" fillId="20" borderId="2" xfId="0" applyNumberFormat="1" applyFont="1" applyFill="1" applyBorder="1" applyAlignment="1">
      <alignment horizontal="center"/>
    </xf>
    <xf numFmtId="9" fontId="2" fillId="20" borderId="2" xfId="0" applyNumberFormat="1" applyFont="1" applyFill="1" applyBorder="1" applyAlignment="1">
      <alignment horizontal="center"/>
    </xf>
    <xf numFmtId="0" fontId="2" fillId="20" borderId="2" xfId="0" applyFont="1" applyFill="1" applyBorder="1" applyAlignment="1">
      <alignment horizontal="center"/>
    </xf>
    <xf numFmtId="1" fontId="2" fillId="20" borderId="2" xfId="0" applyNumberFormat="1" applyFont="1" applyFill="1" applyBorder="1" applyAlignment="1">
      <alignment horizontal="center"/>
    </xf>
    <xf numFmtId="3" fontId="2" fillId="21" borderId="2" xfId="0" applyNumberFormat="1" applyFont="1" applyFill="1" applyBorder="1" applyAlignment="1">
      <alignment horizontal="center"/>
    </xf>
    <xf numFmtId="9" fontId="2" fillId="21" borderId="2" xfId="0" applyNumberFormat="1" applyFont="1" applyFill="1" applyBorder="1" applyAlignment="1">
      <alignment horizontal="center"/>
    </xf>
    <xf numFmtId="0" fontId="2" fillId="21" borderId="2" xfId="0" applyFont="1" applyFill="1" applyBorder="1" applyAlignment="1">
      <alignment horizontal="center"/>
    </xf>
    <xf numFmtId="1" fontId="2" fillId="21" borderId="2" xfId="0" applyNumberFormat="1" applyFont="1" applyFill="1" applyBorder="1" applyAlignment="1">
      <alignment horizontal="center"/>
    </xf>
    <xf numFmtId="3" fontId="2" fillId="22" borderId="2" xfId="0" applyNumberFormat="1" applyFont="1" applyFill="1" applyBorder="1" applyAlignment="1">
      <alignment horizontal="center"/>
    </xf>
    <xf numFmtId="9" fontId="2" fillId="22" borderId="2" xfId="0" applyNumberFormat="1" applyFont="1" applyFill="1" applyBorder="1" applyAlignment="1">
      <alignment horizontal="center"/>
    </xf>
    <xf numFmtId="0" fontId="2" fillId="22" borderId="2" xfId="0" applyFont="1" applyFill="1" applyBorder="1" applyAlignment="1">
      <alignment horizontal="center"/>
    </xf>
    <xf numFmtId="1" fontId="2" fillId="22" borderId="2" xfId="0" applyNumberFormat="1" applyFont="1" applyFill="1" applyBorder="1" applyAlignment="1">
      <alignment horizontal="center"/>
    </xf>
    <xf numFmtId="3" fontId="2" fillId="10" borderId="2" xfId="0" applyNumberFormat="1" applyFont="1" applyFill="1" applyBorder="1" applyAlignment="1">
      <alignment horizontal="center"/>
    </xf>
    <xf numFmtId="9" fontId="2" fillId="10" borderId="2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1" fontId="2" fillId="10" borderId="2" xfId="0" applyNumberFormat="1" applyFont="1" applyFill="1" applyBorder="1" applyAlignment="1">
      <alignment horizontal="center"/>
    </xf>
    <xf numFmtId="0" fontId="0" fillId="11" borderId="3" xfId="0" applyFill="1" applyBorder="1"/>
    <xf numFmtId="0" fontId="18" fillId="11" borderId="4" xfId="0" applyFont="1" applyFill="1" applyBorder="1" applyAlignment="1">
      <alignment horizontal="center" vertical="center"/>
    </xf>
    <xf numFmtId="0" fontId="18" fillId="11" borderId="5" xfId="0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horizontal="center" vertical="center"/>
    </xf>
    <xf numFmtId="0" fontId="20" fillId="11" borderId="2" xfId="0" applyFont="1" applyFill="1" applyBorder="1" applyAlignment="1">
      <alignment horizontal="center" vertical="center" textRotation="90"/>
    </xf>
    <xf numFmtId="0" fontId="20" fillId="11" borderId="2" xfId="0" applyFont="1" applyFill="1" applyBorder="1" applyAlignment="1">
      <alignment horizontal="center" vertical="center"/>
    </xf>
    <xf numFmtId="0" fontId="21" fillId="11" borderId="2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 textRotation="90"/>
    </xf>
    <xf numFmtId="0" fontId="18" fillId="8" borderId="2" xfId="0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/>
    </xf>
    <xf numFmtId="0" fontId="18" fillId="13" borderId="2" xfId="0" applyFont="1" applyFill="1" applyBorder="1" applyAlignment="1">
      <alignment horizontal="center" vertical="center" textRotation="90"/>
    </xf>
    <xf numFmtId="0" fontId="18" fillId="13" borderId="2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 textRotation="90"/>
    </xf>
    <xf numFmtId="0" fontId="18" fillId="15" borderId="2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center" vertical="center" textRotation="90"/>
    </xf>
    <xf numFmtId="0" fontId="18" fillId="11" borderId="2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left" vertical="center"/>
    </xf>
    <xf numFmtId="0" fontId="18" fillId="11" borderId="3" xfId="0" applyFont="1" applyFill="1" applyBorder="1" applyAlignment="1">
      <alignment horizontal="center" vertical="center"/>
    </xf>
    <xf numFmtId="0" fontId="26" fillId="11" borderId="2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center" vertical="center"/>
    </xf>
    <xf numFmtId="0" fontId="27" fillId="18" borderId="2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9" fontId="20" fillId="9" borderId="2" xfId="49" applyFont="1" applyFill="1" applyBorder="1" applyAlignment="1" applyProtection="1">
      <alignment horizontal="center" vertical="center"/>
    </xf>
    <xf numFmtId="0" fontId="30" fillId="9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10" borderId="2" xfId="0" applyFont="1" applyFill="1" applyBorder="1" applyAlignment="1">
      <alignment horizontal="center" vertical="center"/>
    </xf>
    <xf numFmtId="9" fontId="30" fillId="10" borderId="2" xfId="0" applyNumberFormat="1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7" fillId="19" borderId="2" xfId="0" applyFont="1" applyFill="1" applyBorder="1" applyAlignment="1">
      <alignment horizontal="center" vertical="center"/>
    </xf>
    <xf numFmtId="0" fontId="27" fillId="20" borderId="2" xfId="0" applyFont="1" applyFill="1" applyBorder="1" applyAlignment="1">
      <alignment horizontal="center" vertical="center"/>
    </xf>
    <xf numFmtId="0" fontId="27" fillId="21" borderId="2" xfId="0" applyFont="1" applyFill="1" applyBorder="1" applyAlignment="1">
      <alignment horizontal="center" vertical="center"/>
    </xf>
    <xf numFmtId="0" fontId="27" fillId="22" borderId="2" xfId="0" applyFont="1" applyFill="1" applyBorder="1" applyAlignment="1">
      <alignment horizontal="center" vertical="center"/>
    </xf>
    <xf numFmtId="0" fontId="28" fillId="10" borderId="2" xfId="0" applyFont="1" applyFill="1" applyBorder="1" applyAlignment="1">
      <alignment horizontal="center" vertical="center"/>
    </xf>
    <xf numFmtId="0" fontId="0" fillId="0" borderId="0" xfId="0" applyFill="1"/>
    <xf numFmtId="0" fontId="18" fillId="0" borderId="0" xfId="0" applyFont="1" applyFill="1"/>
    <xf numFmtId="0" fontId="20" fillId="10" borderId="2" xfId="0" applyFont="1" applyFill="1" applyBorder="1" applyAlignment="1">
      <alignment vertical="center"/>
    </xf>
    <xf numFmtId="3" fontId="23" fillId="15" borderId="2" xfId="49" applyNumberFormat="1" applyFont="1" applyFill="1" applyBorder="1" applyAlignment="1" applyProtection="1">
      <alignment horizontal="center" vertical="center"/>
    </xf>
  </cellXfs>
  <cellStyles count="133">
    <cellStyle name="Accent" xfId="1"/>
    <cellStyle name="Accent 1" xfId="2"/>
    <cellStyle name="Accent 1 1" xfId="3"/>
    <cellStyle name="Accent 1 2" xfId="4"/>
    <cellStyle name="Accent 1 3" xfId="5"/>
    <cellStyle name="Accent 1 4" xfId="6"/>
    <cellStyle name="Accent 1 5" xfId="7"/>
    <cellStyle name="Accent 1 6" xfId="8"/>
    <cellStyle name="Accent 1 7" xfId="9"/>
    <cellStyle name="Accent 10" xfId="10"/>
    <cellStyle name="Accent 2" xfId="11"/>
    <cellStyle name="Accent 2 1" xfId="12"/>
    <cellStyle name="Accent 2 2" xfId="13"/>
    <cellStyle name="Accent 2 3" xfId="14"/>
    <cellStyle name="Accent 2 4" xfId="15"/>
    <cellStyle name="Accent 2 5" xfId="16"/>
    <cellStyle name="Accent 2 6" xfId="17"/>
    <cellStyle name="Accent 2 7" xfId="18"/>
    <cellStyle name="Accent 3" xfId="19"/>
    <cellStyle name="Accent 3 1" xfId="20"/>
    <cellStyle name="Accent 3 2" xfId="21"/>
    <cellStyle name="Accent 3 3" xfId="22"/>
    <cellStyle name="Accent 3 4" xfId="23"/>
    <cellStyle name="Accent 3 5" xfId="24"/>
    <cellStyle name="Accent 3 6" xfId="25"/>
    <cellStyle name="Accent 3 7" xfId="26"/>
    <cellStyle name="Accent 4" xfId="27"/>
    <cellStyle name="Accent 5" xfId="28"/>
    <cellStyle name="Accent 6" xfId="29"/>
    <cellStyle name="Accent 7" xfId="30"/>
    <cellStyle name="Accent 8" xfId="31"/>
    <cellStyle name="Accent 9" xfId="32"/>
    <cellStyle name="Bad" xfId="33"/>
    <cellStyle name="Bad 1" xfId="34"/>
    <cellStyle name="Bad 2" xfId="35"/>
    <cellStyle name="Bad 3" xfId="36"/>
    <cellStyle name="Bad 4" xfId="37"/>
    <cellStyle name="Bad 5" xfId="38"/>
    <cellStyle name="Bad 6" xfId="39"/>
    <cellStyle name="Bad 7" xfId="40"/>
    <cellStyle name="Error" xfId="41"/>
    <cellStyle name="Error 1" xfId="42"/>
    <cellStyle name="Error 2" xfId="43"/>
    <cellStyle name="Error 3" xfId="44"/>
    <cellStyle name="Error 4" xfId="45"/>
    <cellStyle name="Error 5" xfId="46"/>
    <cellStyle name="Error 6" xfId="47"/>
    <cellStyle name="Error 7" xfId="48"/>
    <cellStyle name="Excel_BuiltIn_Texto Explicativo 1" xfId="49"/>
    <cellStyle name="Footnote" xfId="50"/>
    <cellStyle name="Footnote 1" xfId="51"/>
    <cellStyle name="Footnote 2" xfId="52"/>
    <cellStyle name="Footnote 3" xfId="53"/>
    <cellStyle name="Footnote 4" xfId="54"/>
    <cellStyle name="Footnote 5" xfId="55"/>
    <cellStyle name="Footnote 6" xfId="56"/>
    <cellStyle name="Footnote 7" xfId="57"/>
    <cellStyle name="Good" xfId="58"/>
    <cellStyle name="Good 1" xfId="59"/>
    <cellStyle name="Good 2" xfId="60"/>
    <cellStyle name="Good 3" xfId="61"/>
    <cellStyle name="Good 4" xfId="62"/>
    <cellStyle name="Good 5" xfId="63"/>
    <cellStyle name="Good 6" xfId="64"/>
    <cellStyle name="Good 7" xfId="65"/>
    <cellStyle name="Heading (user)" xfId="66"/>
    <cellStyle name="Heading 1" xfId="67"/>
    <cellStyle name="Heading 1 1" xfId="68"/>
    <cellStyle name="Heading 1 2" xfId="69"/>
    <cellStyle name="Heading 1 3" xfId="70"/>
    <cellStyle name="Heading 1 4" xfId="71"/>
    <cellStyle name="Heading 1 5" xfId="72"/>
    <cellStyle name="Heading 1 6" xfId="73"/>
    <cellStyle name="Heading 1 7" xfId="74"/>
    <cellStyle name="Heading 2" xfId="75"/>
    <cellStyle name="Heading 2 1" xfId="76"/>
    <cellStyle name="Heading 2 2" xfId="77"/>
    <cellStyle name="Heading 2 3" xfId="78"/>
    <cellStyle name="Heading 2 4" xfId="79"/>
    <cellStyle name="Heading 2 5" xfId="80"/>
    <cellStyle name="Heading 2 6" xfId="81"/>
    <cellStyle name="Heading 2 7" xfId="82"/>
    <cellStyle name="Heading 3" xfId="83"/>
    <cellStyle name="Heading 4" xfId="84"/>
    <cellStyle name="Heading 5" xfId="85"/>
    <cellStyle name="Heading 6" xfId="86"/>
    <cellStyle name="Heading 7" xfId="87"/>
    <cellStyle name="Heading 8" xfId="88"/>
    <cellStyle name="Heading 9" xfId="89"/>
    <cellStyle name="Hyperlink" xfId="90"/>
    <cellStyle name="Hyperlink 1" xfId="91"/>
    <cellStyle name="Neutral" xfId="92"/>
    <cellStyle name="Neutral 1" xfId="93"/>
    <cellStyle name="Neutral 2" xfId="94"/>
    <cellStyle name="Neutral 3" xfId="95"/>
    <cellStyle name="Neutral 4" xfId="96"/>
    <cellStyle name="Neutral 5" xfId="97"/>
    <cellStyle name="Neutral 6" xfId="98"/>
    <cellStyle name="Neutral 7" xfId="99"/>
    <cellStyle name="Normal" xfId="0" builtinId="0" customBuiltin="1"/>
    <cellStyle name="Note" xfId="100"/>
    <cellStyle name="Note 1" xfId="101"/>
    <cellStyle name="Note 2" xfId="102"/>
    <cellStyle name="Note 3" xfId="103"/>
    <cellStyle name="Note 4" xfId="104"/>
    <cellStyle name="Note 5" xfId="105"/>
    <cellStyle name="Note 6" xfId="106"/>
    <cellStyle name="Note 7" xfId="107"/>
    <cellStyle name="Result (user)" xfId="108"/>
    <cellStyle name="Status" xfId="109"/>
    <cellStyle name="Status 1" xfId="110"/>
    <cellStyle name="Status 2" xfId="111"/>
    <cellStyle name="Status 3" xfId="112"/>
    <cellStyle name="Status 4" xfId="113"/>
    <cellStyle name="Status 5" xfId="114"/>
    <cellStyle name="Status 6" xfId="115"/>
    <cellStyle name="Status 7" xfId="116"/>
    <cellStyle name="Text" xfId="117"/>
    <cellStyle name="Text 1" xfId="118"/>
    <cellStyle name="Text 2" xfId="119"/>
    <cellStyle name="Text 3" xfId="120"/>
    <cellStyle name="Text 4" xfId="121"/>
    <cellStyle name="Text 5" xfId="122"/>
    <cellStyle name="Text 6" xfId="123"/>
    <cellStyle name="Text 7" xfId="124"/>
    <cellStyle name="Warning" xfId="125"/>
    <cellStyle name="Warning 1" xfId="126"/>
    <cellStyle name="Warning 2" xfId="127"/>
    <cellStyle name="Warning 3" xfId="128"/>
    <cellStyle name="Warning 4" xfId="129"/>
    <cellStyle name="Warning 5" xfId="130"/>
    <cellStyle name="Warning 6" xfId="131"/>
    <cellStyle name="Warning 7" xfId="1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300" b="0" i="0" u="none" strike="noStrike" kern="1200" baseline="0">
                <a:solidFill>
                  <a:srgbClr val="333333"/>
                </a:solidFill>
                <a:latin typeface="Arial"/>
                <a:cs typeface="Arial"/>
              </a:defRPr>
            </a:pPr>
            <a:r>
              <a:rPr lang="pt-BR" sz="1300" b="0" i="0" u="none" strike="noStrike" kern="1200" cap="none" spc="0" baseline="0">
                <a:solidFill>
                  <a:srgbClr val="333333"/>
                </a:solidFill>
                <a:uFillTx/>
                <a:latin typeface="Arial"/>
                <a:cs typeface="Arial"/>
              </a:rPr>
              <a:t>Ocupação UTI não COVID - Maio 2021</a:t>
            </a:r>
          </a:p>
        </c:rich>
      </c:tx>
      <c:layout>
        <c:manualLayout>
          <c:xMode val="edge"/>
          <c:yMode val="edge"/>
          <c:x val="0.34932706561597882"/>
          <c:y val="0.10235980031717601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9.0501222334919765E-2"/>
          <c:y val="0.66425959588571615"/>
          <c:w val="0.76500882075021892"/>
          <c:h val="0.29758307703705972"/>
        </c:manualLayout>
      </c:layout>
      <c:lineChart>
        <c:grouping val="standard"/>
        <c:varyColors val="0"/>
        <c:ser>
          <c:idx val="0"/>
          <c:order val="0"/>
          <c:tx>
            <c:strRef>
              <c:f>Gráfico!$S$6:$S$6</c:f>
              <c:strCache>
                <c:ptCount val="1"/>
                <c:pt idx="0">
                  <c:v>UTI adulto</c:v>
                </c:pt>
              </c:strCache>
            </c:strRef>
          </c:tx>
          <c:spPr>
            <a:ln w="25200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8"/>
          </c:marker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333333"/>
                    </a:solidFill>
                    <a:latin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Gráfico!$R$7:$R$37</c:f>
              <c:numCache>
                <c:formatCode>d/m/yy</c:formatCode>
                <c:ptCount val="31"/>
                <c:pt idx="0">
                  <c:v>44317</c:v>
                </c:pt>
                <c:pt idx="1">
                  <c:v>44318</c:v>
                </c:pt>
                <c:pt idx="2">
                  <c:v>44319</c:v>
                </c:pt>
                <c:pt idx="3">
                  <c:v>44320</c:v>
                </c:pt>
                <c:pt idx="4">
                  <c:v>44321</c:v>
                </c:pt>
                <c:pt idx="5">
                  <c:v>44322</c:v>
                </c:pt>
                <c:pt idx="6">
                  <c:v>44323</c:v>
                </c:pt>
                <c:pt idx="7">
                  <c:v>44324</c:v>
                </c:pt>
                <c:pt idx="8">
                  <c:v>44325</c:v>
                </c:pt>
                <c:pt idx="9">
                  <c:v>44326</c:v>
                </c:pt>
                <c:pt idx="10">
                  <c:v>44327</c:v>
                </c:pt>
                <c:pt idx="11">
                  <c:v>44328</c:v>
                </c:pt>
                <c:pt idx="12">
                  <c:v>44329</c:v>
                </c:pt>
                <c:pt idx="13">
                  <c:v>44330</c:v>
                </c:pt>
                <c:pt idx="14">
                  <c:v>44331</c:v>
                </c:pt>
                <c:pt idx="15">
                  <c:v>44332</c:v>
                </c:pt>
                <c:pt idx="16">
                  <c:v>44333</c:v>
                </c:pt>
                <c:pt idx="17">
                  <c:v>44334</c:v>
                </c:pt>
                <c:pt idx="18">
                  <c:v>44335</c:v>
                </c:pt>
                <c:pt idx="19">
                  <c:v>44336</c:v>
                </c:pt>
                <c:pt idx="20">
                  <c:v>44337</c:v>
                </c:pt>
                <c:pt idx="21">
                  <c:v>44338</c:v>
                </c:pt>
                <c:pt idx="22">
                  <c:v>44339</c:v>
                </c:pt>
                <c:pt idx="23">
                  <c:v>44340</c:v>
                </c:pt>
                <c:pt idx="24">
                  <c:v>44341</c:v>
                </c:pt>
                <c:pt idx="25">
                  <c:v>44342</c:v>
                </c:pt>
                <c:pt idx="26">
                  <c:v>44343</c:v>
                </c:pt>
                <c:pt idx="27">
                  <c:v>44344</c:v>
                </c:pt>
                <c:pt idx="28">
                  <c:v>44345</c:v>
                </c:pt>
                <c:pt idx="29">
                  <c:v>44346</c:v>
                </c:pt>
                <c:pt idx="30">
                  <c:v>44347</c:v>
                </c:pt>
              </c:numCache>
            </c:numRef>
          </c:cat>
          <c:val>
            <c:numRef>
              <c:f>Gráfico!$S$7:$S$37</c:f>
              <c:numCache>
                <c:formatCode>0%</c:formatCode>
                <c:ptCount val="31"/>
                <c:pt idx="0">
                  <c:v>0.71</c:v>
                </c:pt>
                <c:pt idx="1">
                  <c:v>0.66</c:v>
                </c:pt>
                <c:pt idx="2">
                  <c:v>0.67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Gráfico!$T$6:$T$6</c:f>
              <c:strCache>
                <c:ptCount val="1"/>
                <c:pt idx="0">
                  <c:v>UTI pediat</c:v>
                </c:pt>
              </c:strCache>
            </c:strRef>
          </c:tx>
          <c:spPr>
            <a:ln w="25200" cap="rnd">
              <a:solidFill>
                <a:srgbClr val="FF6600"/>
              </a:solidFill>
              <a:prstDash val="solid"/>
              <a:round/>
            </a:ln>
          </c:spPr>
          <c:marker>
            <c:symbol val="diamond"/>
            <c:size val="8"/>
          </c:marker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333333"/>
                    </a:solidFill>
                    <a:latin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Gráfico!$R$7:$R$37</c:f>
              <c:numCache>
                <c:formatCode>d/m/yy</c:formatCode>
                <c:ptCount val="31"/>
                <c:pt idx="0">
                  <c:v>44317</c:v>
                </c:pt>
                <c:pt idx="1">
                  <c:v>44318</c:v>
                </c:pt>
                <c:pt idx="2">
                  <c:v>44319</c:v>
                </c:pt>
                <c:pt idx="3">
                  <c:v>44320</c:v>
                </c:pt>
                <c:pt idx="4">
                  <c:v>44321</c:v>
                </c:pt>
                <c:pt idx="5">
                  <c:v>44322</c:v>
                </c:pt>
                <c:pt idx="6">
                  <c:v>44323</c:v>
                </c:pt>
                <c:pt idx="7">
                  <c:v>44324</c:v>
                </c:pt>
                <c:pt idx="8">
                  <c:v>44325</c:v>
                </c:pt>
                <c:pt idx="9">
                  <c:v>44326</c:v>
                </c:pt>
                <c:pt idx="10">
                  <c:v>44327</c:v>
                </c:pt>
                <c:pt idx="11">
                  <c:v>44328</c:v>
                </c:pt>
                <c:pt idx="12">
                  <c:v>44329</c:v>
                </c:pt>
                <c:pt idx="13">
                  <c:v>44330</c:v>
                </c:pt>
                <c:pt idx="14">
                  <c:v>44331</c:v>
                </c:pt>
                <c:pt idx="15">
                  <c:v>44332</c:v>
                </c:pt>
                <c:pt idx="16">
                  <c:v>44333</c:v>
                </c:pt>
                <c:pt idx="17">
                  <c:v>44334</c:v>
                </c:pt>
                <c:pt idx="18">
                  <c:v>44335</c:v>
                </c:pt>
                <c:pt idx="19">
                  <c:v>44336</c:v>
                </c:pt>
                <c:pt idx="20">
                  <c:v>44337</c:v>
                </c:pt>
                <c:pt idx="21">
                  <c:v>44338</c:v>
                </c:pt>
                <c:pt idx="22">
                  <c:v>44339</c:v>
                </c:pt>
                <c:pt idx="23">
                  <c:v>44340</c:v>
                </c:pt>
                <c:pt idx="24">
                  <c:v>44341</c:v>
                </c:pt>
                <c:pt idx="25">
                  <c:v>44342</c:v>
                </c:pt>
                <c:pt idx="26">
                  <c:v>44343</c:v>
                </c:pt>
                <c:pt idx="27">
                  <c:v>44344</c:v>
                </c:pt>
                <c:pt idx="28">
                  <c:v>44345</c:v>
                </c:pt>
                <c:pt idx="29">
                  <c:v>44346</c:v>
                </c:pt>
                <c:pt idx="30">
                  <c:v>44347</c:v>
                </c:pt>
              </c:numCache>
            </c:numRef>
          </c:cat>
          <c:val>
            <c:numRef>
              <c:f>Gráfico!$T$7:$T$37</c:f>
              <c:numCache>
                <c:formatCode>0%</c:formatCode>
                <c:ptCount val="31"/>
                <c:pt idx="0">
                  <c:v>0.43</c:v>
                </c:pt>
                <c:pt idx="1">
                  <c:v>0.44</c:v>
                </c:pt>
                <c:pt idx="2">
                  <c:v>0.44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Gráfico!$U$6:$U$6</c:f>
              <c:strCache>
                <c:ptCount val="1"/>
                <c:pt idx="0">
                  <c:v>UTI total</c:v>
                </c:pt>
              </c:strCache>
            </c:strRef>
          </c:tx>
          <c:spPr>
            <a:ln w="25200" cap="rnd">
              <a:solidFill>
                <a:srgbClr val="FFD320"/>
              </a:solidFill>
              <a:prstDash val="solid"/>
              <a:round/>
            </a:ln>
          </c:spPr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333333"/>
                    </a:solidFill>
                    <a:latin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Gráfico!$R$7:$R$37</c:f>
              <c:numCache>
                <c:formatCode>d/m/yy</c:formatCode>
                <c:ptCount val="31"/>
                <c:pt idx="0">
                  <c:v>44317</c:v>
                </c:pt>
                <c:pt idx="1">
                  <c:v>44318</c:v>
                </c:pt>
                <c:pt idx="2">
                  <c:v>44319</c:v>
                </c:pt>
                <c:pt idx="3">
                  <c:v>44320</c:v>
                </c:pt>
                <c:pt idx="4">
                  <c:v>44321</c:v>
                </c:pt>
                <c:pt idx="5">
                  <c:v>44322</c:v>
                </c:pt>
                <c:pt idx="6">
                  <c:v>44323</c:v>
                </c:pt>
                <c:pt idx="7">
                  <c:v>44324</c:v>
                </c:pt>
                <c:pt idx="8">
                  <c:v>44325</c:v>
                </c:pt>
                <c:pt idx="9">
                  <c:v>44326</c:v>
                </c:pt>
                <c:pt idx="10">
                  <c:v>44327</c:v>
                </c:pt>
                <c:pt idx="11">
                  <c:v>44328</c:v>
                </c:pt>
                <c:pt idx="12">
                  <c:v>44329</c:v>
                </c:pt>
                <c:pt idx="13">
                  <c:v>44330</c:v>
                </c:pt>
                <c:pt idx="14">
                  <c:v>44331</c:v>
                </c:pt>
                <c:pt idx="15">
                  <c:v>44332</c:v>
                </c:pt>
                <c:pt idx="16">
                  <c:v>44333</c:v>
                </c:pt>
                <c:pt idx="17">
                  <c:v>44334</c:v>
                </c:pt>
                <c:pt idx="18">
                  <c:v>44335</c:v>
                </c:pt>
                <c:pt idx="19">
                  <c:v>44336</c:v>
                </c:pt>
                <c:pt idx="20">
                  <c:v>44337</c:v>
                </c:pt>
                <c:pt idx="21">
                  <c:v>44338</c:v>
                </c:pt>
                <c:pt idx="22">
                  <c:v>44339</c:v>
                </c:pt>
                <c:pt idx="23">
                  <c:v>44340</c:v>
                </c:pt>
                <c:pt idx="24">
                  <c:v>44341</c:v>
                </c:pt>
                <c:pt idx="25">
                  <c:v>44342</c:v>
                </c:pt>
                <c:pt idx="26">
                  <c:v>44343</c:v>
                </c:pt>
                <c:pt idx="27">
                  <c:v>44344</c:v>
                </c:pt>
                <c:pt idx="28">
                  <c:v>44345</c:v>
                </c:pt>
                <c:pt idx="29">
                  <c:v>44346</c:v>
                </c:pt>
                <c:pt idx="30">
                  <c:v>44347</c:v>
                </c:pt>
              </c:numCache>
            </c:numRef>
          </c:cat>
          <c:val>
            <c:numRef>
              <c:f>Gráfico!$U$7:$U$37</c:f>
              <c:numCache>
                <c:formatCode>0%</c:formatCode>
                <c:ptCount val="31"/>
                <c:pt idx="0">
                  <c:v>0.67</c:v>
                </c:pt>
                <c:pt idx="1">
                  <c:v>0.63</c:v>
                </c:pt>
                <c:pt idx="2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549208"/>
        <c:axId val="496548880"/>
      </c:lineChart>
      <c:valAx>
        <c:axId val="496548880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333333"/>
                </a:solidFill>
                <a:latin typeface="Arial"/>
                <a:cs typeface="Arial"/>
              </a:defRPr>
            </a:pPr>
            <a:endParaRPr lang="pt-BR"/>
          </a:p>
        </c:txPr>
        <c:crossAx val="496549208"/>
        <c:crossesAt val="1"/>
        <c:crossBetween val="between"/>
      </c:valAx>
      <c:dateAx>
        <c:axId val="496549208"/>
        <c:scaling>
          <c:orientation val="minMax"/>
        </c:scaling>
        <c:delete val="0"/>
        <c:axPos val="b"/>
        <c:numFmt formatCode="dd/mm/yyyy" sourceLinked="0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333333"/>
                </a:solidFill>
                <a:latin typeface="Arial"/>
                <a:cs typeface="Arial"/>
              </a:defRPr>
            </a:pPr>
            <a:endParaRPr lang="pt-BR"/>
          </a:p>
        </c:txPr>
        <c:crossAx val="496548880"/>
        <c:crossesAt val="0"/>
        <c:auto val="1"/>
        <c:lblOffset val="100"/>
        <c:baseTimeUnit val="days"/>
      </c:dateAx>
      <c:spPr>
        <a:noFill/>
        <a:ln w="12600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90538824304526"/>
          <c:y val="0.73466041329561171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80" b="0" i="0" u="none" strike="noStrike" kern="1200" baseline="0">
              <a:solidFill>
                <a:srgbClr val="333333"/>
              </a:solidFill>
              <a:latin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553321</xdr:colOff>
      <xdr:row>4</xdr:row>
      <xdr:rowOff>1078</xdr:rowOff>
    </xdr:from>
    <xdr:ext cx="9228243" cy="633023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7ADF771-A120-4B34-98C2-DF2F1310A3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4"/>
  <sheetViews>
    <sheetView workbookViewId="0">
      <selection sqref="A1:P1"/>
    </sheetView>
  </sheetViews>
  <sheetFormatPr defaultRowHeight="12.75" customHeight="1"/>
  <cols>
    <col min="1" max="257" width="7.75" customWidth="1"/>
    <col min="258" max="258" width="9" customWidth="1"/>
  </cols>
  <sheetData>
    <row r="1" spans="1:21" ht="13.35" customHeight="1">
      <c r="A1" s="6" t="str">
        <f>'01_Maio'!E111</f>
        <v>OCUPAÇÃO DOS LEITOS DE UTI SISTEMA ESTADUAL DE REGULAÇÃO EM  1 de  Maio de  2021 (EXCETO LEITOS EXCLUSIVOS COVID)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21" ht="12.75" customHeight="1">
      <c r="A2" s="6" t="str">
        <f>'01_Maio'!E112</f>
        <v>TIPO DE LEITO</v>
      </c>
      <c r="B2" s="6"/>
      <c r="C2" s="6"/>
      <c r="D2" s="6"/>
      <c r="E2" s="6" t="str">
        <f>'01_Maio'!I112</f>
        <v>EXISTENTES</v>
      </c>
      <c r="F2" s="6"/>
      <c r="G2" s="6"/>
      <c r="H2" s="7" t="str">
        <f>'01_Maio'!L112</f>
        <v>OCUPADOS</v>
      </c>
      <c r="I2" s="7"/>
      <c r="J2" s="7"/>
      <c r="K2" s="6" t="str">
        <f>'01_Maio'!O112</f>
        <v>DISPONÍVEIS</v>
      </c>
      <c r="L2" s="6"/>
      <c r="M2" s="6"/>
      <c r="N2" s="7" t="str">
        <f>'01_Maio'!R112</f>
        <v>TX de ocup.</v>
      </c>
      <c r="O2" s="7"/>
      <c r="P2" s="7"/>
    </row>
    <row r="3" spans="1:21" ht="13.35" customHeight="1">
      <c r="A3" s="6" t="str">
        <f>'01_Maio'!E113</f>
        <v>UTI ADULTO</v>
      </c>
      <c r="B3" s="6"/>
      <c r="C3" s="6"/>
      <c r="D3" s="6"/>
      <c r="E3" s="8">
        <f>'01_Maio'!I113</f>
        <v>1080</v>
      </c>
      <c r="F3" s="8"/>
      <c r="G3" s="8"/>
      <c r="H3" s="9">
        <f>'01_Maio'!L113</f>
        <v>741</v>
      </c>
      <c r="I3" s="9"/>
      <c r="J3" s="9"/>
      <c r="K3" s="9">
        <f>'01_Maio'!O113</f>
        <v>339</v>
      </c>
      <c r="L3" s="9"/>
      <c r="M3" s="9"/>
      <c r="N3" s="10">
        <f>'01_Maio'!R113</f>
        <v>0.68611111111111112</v>
      </c>
      <c r="O3" s="10"/>
      <c r="P3" s="10"/>
    </row>
    <row r="4" spans="1:21" ht="13.35" customHeight="1">
      <c r="A4" s="6" t="str">
        <f>'01_Maio'!E114</f>
        <v>UTI PEDIATRICA</v>
      </c>
      <c r="B4" s="6"/>
      <c r="C4" s="6"/>
      <c r="D4" s="6"/>
      <c r="E4" s="8">
        <f>'01_Maio'!I114</f>
        <v>181</v>
      </c>
      <c r="F4" s="8"/>
      <c r="G4" s="8"/>
      <c r="H4" s="9">
        <f>'01_Maio'!L114</f>
        <v>78</v>
      </c>
      <c r="I4" s="9"/>
      <c r="J4" s="9"/>
      <c r="K4" s="9">
        <f>'01_Maio'!O114</f>
        <v>103</v>
      </c>
      <c r="L4" s="9"/>
      <c r="M4" s="9"/>
      <c r="N4" s="10">
        <f>'01_Maio'!R114</f>
        <v>0.43093922651933703</v>
      </c>
      <c r="O4" s="10"/>
      <c r="P4" s="10"/>
    </row>
    <row r="5" spans="1:21" ht="12.75" customHeight="1">
      <c r="A5" s="6" t="str">
        <f>'01_Maio'!E115</f>
        <v>TOTAL UTI</v>
      </c>
      <c r="B5" s="6"/>
      <c r="C5" s="6"/>
      <c r="D5" s="6"/>
      <c r="E5" s="8">
        <f>'01_Maio'!I115</f>
        <v>1261</v>
      </c>
      <c r="F5" s="8"/>
      <c r="G5" s="8"/>
      <c r="H5" s="9">
        <f>'01_Maio'!L115</f>
        <v>819</v>
      </c>
      <c r="I5" s="9"/>
      <c r="J5" s="9"/>
      <c r="K5" s="9">
        <f>'01_Maio'!O115</f>
        <v>442</v>
      </c>
      <c r="L5" s="9"/>
      <c r="M5" s="9"/>
      <c r="N5" s="10">
        <f>'01_Maio'!R115</f>
        <v>0.64948453608247425</v>
      </c>
      <c r="O5" s="10"/>
      <c r="P5" s="10"/>
      <c r="R5" s="11" t="s">
        <v>9</v>
      </c>
      <c r="S5" s="11"/>
      <c r="T5" s="11"/>
      <c r="U5" s="11"/>
    </row>
    <row r="6" spans="1:21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R6" s="2" t="s">
        <v>10</v>
      </c>
      <c r="S6" s="3" t="s">
        <v>11</v>
      </c>
      <c r="T6" s="3" t="s">
        <v>12</v>
      </c>
      <c r="U6" s="3" t="s">
        <v>13</v>
      </c>
    </row>
    <row r="7" spans="1:21" ht="14.65" customHeight="1">
      <c r="R7" s="4">
        <v>44317</v>
      </c>
      <c r="S7" s="5">
        <v>0.71</v>
      </c>
      <c r="T7" s="5">
        <v>0.43</v>
      </c>
      <c r="U7" s="5">
        <v>0.67</v>
      </c>
    </row>
    <row r="8" spans="1:21" ht="13.35" customHeight="1">
      <c r="A8" s="6" t="str">
        <f>'02_Maio'!E111</f>
        <v>OCUPAÇÃO DOS LEITOS DE UTI SISTEMA ESTADUAL DE REGULAÇÃO EM 2 de  maio de  2021 (EXCETO LEITOS EXCLUSIVOS COVID)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R8" s="4">
        <v>44318</v>
      </c>
      <c r="S8" s="5">
        <v>0.66</v>
      </c>
      <c r="T8" s="5">
        <v>0.44</v>
      </c>
      <c r="U8" s="5">
        <v>0.63</v>
      </c>
    </row>
    <row r="9" spans="1:21" ht="13.35" customHeight="1">
      <c r="A9" s="6" t="str">
        <f>'02_Maio'!E112</f>
        <v>TIPO DE LEITO</v>
      </c>
      <c r="B9" s="6"/>
      <c r="C9" s="6"/>
      <c r="D9" s="6"/>
      <c r="E9" s="6" t="str">
        <f>'02_Maio'!I112</f>
        <v>EXISTENTES</v>
      </c>
      <c r="F9" s="6"/>
      <c r="G9" s="6"/>
      <c r="H9" s="7" t="str">
        <f>'02_Maio'!L112</f>
        <v>OCUPADOS</v>
      </c>
      <c r="I9" s="7"/>
      <c r="J9" s="7"/>
      <c r="K9" s="6" t="str">
        <f>'02_Maio'!O112</f>
        <v>DISPONÍVEIS</v>
      </c>
      <c r="L9" s="6"/>
      <c r="M9" s="6"/>
      <c r="N9" s="7" t="str">
        <f>'02_Maio'!R112</f>
        <v>TX de ocup.</v>
      </c>
      <c r="O9" s="7"/>
      <c r="P9" s="7"/>
      <c r="R9" s="4">
        <v>44319</v>
      </c>
      <c r="S9" s="5">
        <v>0.67</v>
      </c>
      <c r="T9" s="5">
        <v>0.44</v>
      </c>
      <c r="U9" s="5">
        <v>0.63</v>
      </c>
    </row>
    <row r="10" spans="1:21" ht="13.35" customHeight="1">
      <c r="A10" s="6" t="str">
        <f>'02_Maio'!E113</f>
        <v>UTI ADULTO</v>
      </c>
      <c r="B10" s="6"/>
      <c r="C10" s="6"/>
      <c r="D10" s="6"/>
      <c r="E10" s="8">
        <f>'02_Maio'!I113</f>
        <v>1080</v>
      </c>
      <c r="F10" s="8"/>
      <c r="G10" s="8"/>
      <c r="H10" s="9">
        <f>'02_Maio'!L113</f>
        <v>784</v>
      </c>
      <c r="I10" s="9"/>
      <c r="J10" s="9"/>
      <c r="K10" s="9">
        <f>'02_Maio'!O113</f>
        <v>296</v>
      </c>
      <c r="L10" s="9"/>
      <c r="M10" s="9"/>
      <c r="N10" s="10">
        <f>'02_Maio'!R113</f>
        <v>0.72592592592592597</v>
      </c>
      <c r="O10" s="10"/>
      <c r="P10" s="10"/>
      <c r="R10" s="4">
        <v>44320</v>
      </c>
      <c r="S10" s="5"/>
      <c r="T10" s="5"/>
      <c r="U10" s="5"/>
    </row>
    <row r="11" spans="1:21" ht="13.35" customHeight="1">
      <c r="A11" s="6" t="str">
        <f>'02_Maio'!E114</f>
        <v>UTI PEDIATRICA</v>
      </c>
      <c r="B11" s="6"/>
      <c r="C11" s="6"/>
      <c r="D11" s="6"/>
      <c r="E11" s="8">
        <f>'02_Maio'!I114</f>
        <v>181</v>
      </c>
      <c r="F11" s="8"/>
      <c r="G11" s="8"/>
      <c r="H11" s="9">
        <f>'02_Maio'!L114</f>
        <v>76</v>
      </c>
      <c r="I11" s="9"/>
      <c r="J11" s="9"/>
      <c r="K11" s="9">
        <f>'02_Maio'!O114</f>
        <v>105</v>
      </c>
      <c r="L11" s="9"/>
      <c r="M11" s="9"/>
      <c r="N11" s="10">
        <f>'02_Maio'!R114</f>
        <v>0.41988950276243092</v>
      </c>
      <c r="O11" s="10"/>
      <c r="P11" s="10"/>
      <c r="R11" s="4">
        <v>44321</v>
      </c>
      <c r="S11" s="5"/>
      <c r="T11" s="5"/>
      <c r="U11" s="5"/>
    </row>
    <row r="12" spans="1:21" ht="13.35" customHeight="1">
      <c r="A12" s="6" t="str">
        <f>'02_Maio'!E115</f>
        <v>TOTAL UTI</v>
      </c>
      <c r="B12" s="6"/>
      <c r="C12" s="6"/>
      <c r="D12" s="6"/>
      <c r="E12" s="8">
        <f>'02_Maio'!I115</f>
        <v>1261</v>
      </c>
      <c r="F12" s="8"/>
      <c r="G12" s="8"/>
      <c r="H12" s="9">
        <f>'02_Maio'!L115</f>
        <v>860</v>
      </c>
      <c r="I12" s="9"/>
      <c r="J12" s="9"/>
      <c r="K12" s="9">
        <f>'02_Maio'!O115</f>
        <v>401</v>
      </c>
      <c r="L12" s="9"/>
      <c r="M12" s="9"/>
      <c r="N12" s="10">
        <f>'02_Maio'!R115</f>
        <v>0.68199841395717686</v>
      </c>
      <c r="O12" s="10"/>
      <c r="P12" s="10"/>
      <c r="R12" s="4">
        <v>44322</v>
      </c>
      <c r="S12" s="5"/>
      <c r="T12" s="5"/>
      <c r="U12" s="5"/>
    </row>
    <row r="13" spans="1:21" ht="14.65" customHeight="1">
      <c r="R13" s="4">
        <v>44323</v>
      </c>
      <c r="S13" s="5"/>
      <c r="T13" s="5"/>
      <c r="U13" s="5"/>
    </row>
    <row r="14" spans="1:21" ht="14.65" customHeight="1">
      <c r="R14" s="4">
        <v>44324</v>
      </c>
      <c r="S14" s="5"/>
      <c r="T14" s="5"/>
      <c r="U14" s="5"/>
    </row>
    <row r="15" spans="1:21" ht="13.35" customHeight="1">
      <c r="A15" s="6" t="str">
        <f>'03_maio'!E111</f>
        <v>OCUPAÇÃO DOS LEITOS DE UTI SISTEMA ESTADUAL DE REGULAÇÃO EM 3 de maio de  2021 (EXCETO LEITOS EXCLUSIVOS COVID)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R15" s="4">
        <v>44325</v>
      </c>
      <c r="S15" s="5"/>
      <c r="T15" s="5"/>
      <c r="U15" s="5"/>
    </row>
    <row r="16" spans="1:21" ht="13.35" customHeight="1">
      <c r="A16" s="6" t="str">
        <f>'03_maio'!E112</f>
        <v>TIPO DE LEITO</v>
      </c>
      <c r="B16" s="6"/>
      <c r="C16" s="6"/>
      <c r="D16" s="6"/>
      <c r="E16" s="6" t="str">
        <f>'03_maio'!I112</f>
        <v>EXISTENTES</v>
      </c>
      <c r="F16" s="6"/>
      <c r="G16" s="6"/>
      <c r="H16" s="7" t="str">
        <f>'03_maio'!L112</f>
        <v>OCUPADOS</v>
      </c>
      <c r="I16" s="7"/>
      <c r="J16" s="7"/>
      <c r="K16" s="6" t="str">
        <f>'03_maio'!O112</f>
        <v>DISPONÍVEIS</v>
      </c>
      <c r="L16" s="6"/>
      <c r="M16" s="6"/>
      <c r="N16" s="7" t="str">
        <f>'03_maio'!R112</f>
        <v>TX de ocup.</v>
      </c>
      <c r="O16" s="7"/>
      <c r="P16" s="7"/>
      <c r="R16" s="4">
        <v>44326</v>
      </c>
      <c r="S16" s="5"/>
      <c r="T16" s="5"/>
      <c r="U16" s="5"/>
    </row>
    <row r="17" spans="1:21" ht="13.35" customHeight="1">
      <c r="A17" s="6" t="str">
        <f>'03_maio'!E113</f>
        <v>UTI ADULTO</v>
      </c>
      <c r="B17" s="6"/>
      <c r="C17" s="6"/>
      <c r="D17" s="6"/>
      <c r="E17" s="8">
        <f>'03_maio'!I113</f>
        <v>1080</v>
      </c>
      <c r="F17" s="8"/>
      <c r="G17" s="8"/>
      <c r="H17" s="9">
        <f>'03_maio'!L113</f>
        <v>774</v>
      </c>
      <c r="I17" s="9"/>
      <c r="J17" s="9"/>
      <c r="K17" s="9">
        <f>'03_maio'!O113</f>
        <v>306</v>
      </c>
      <c r="L17" s="9"/>
      <c r="M17" s="9"/>
      <c r="N17" s="10">
        <f>'03_maio'!R113</f>
        <v>0.71666666666666667</v>
      </c>
      <c r="O17" s="10"/>
      <c r="P17" s="10"/>
      <c r="R17" s="4">
        <v>44327</v>
      </c>
      <c r="S17" s="5"/>
      <c r="T17" s="5"/>
      <c r="U17" s="5"/>
    </row>
    <row r="18" spans="1:21" ht="13.35" customHeight="1">
      <c r="A18" s="6" t="str">
        <f>'03_maio'!E114</f>
        <v>UTI PEDIATRICA</v>
      </c>
      <c r="B18" s="6"/>
      <c r="C18" s="6"/>
      <c r="D18" s="6"/>
      <c r="E18" s="8">
        <f>'03_maio'!I114</f>
        <v>181</v>
      </c>
      <c r="F18" s="8"/>
      <c r="G18" s="8"/>
      <c r="H18" s="9">
        <f>'03_maio'!L114</f>
        <v>76</v>
      </c>
      <c r="I18" s="9"/>
      <c r="J18" s="9"/>
      <c r="K18" s="9">
        <f>'03_maio'!O114</f>
        <v>105</v>
      </c>
      <c r="L18" s="9"/>
      <c r="M18" s="9"/>
      <c r="N18" s="10">
        <f>'03_maio'!R114</f>
        <v>0.41988950276243092</v>
      </c>
      <c r="O18" s="10"/>
      <c r="P18" s="10"/>
      <c r="R18" s="4">
        <v>44328</v>
      </c>
      <c r="S18" s="5"/>
      <c r="T18" s="5"/>
      <c r="U18" s="5"/>
    </row>
    <row r="19" spans="1:21" ht="13.35" customHeight="1">
      <c r="A19" s="6" t="str">
        <f>'03_maio'!E115</f>
        <v>TOTAL UTI</v>
      </c>
      <c r="B19" s="6"/>
      <c r="C19" s="6"/>
      <c r="D19" s="6"/>
      <c r="E19" s="8">
        <f>'03_maio'!I115</f>
        <v>1261</v>
      </c>
      <c r="F19" s="8"/>
      <c r="G19" s="8"/>
      <c r="H19" s="9">
        <f>'03_maio'!L115</f>
        <v>850</v>
      </c>
      <c r="I19" s="9"/>
      <c r="J19" s="9"/>
      <c r="K19" s="9">
        <f>'03_maio'!O115</f>
        <v>411</v>
      </c>
      <c r="L19" s="9"/>
      <c r="M19" s="9"/>
      <c r="N19" s="10">
        <f>'03_maio'!R115</f>
        <v>0.67406819984139577</v>
      </c>
      <c r="O19" s="10"/>
      <c r="P19" s="10"/>
      <c r="R19" s="4">
        <v>44329</v>
      </c>
      <c r="S19" s="5"/>
      <c r="T19" s="5"/>
      <c r="U19" s="5"/>
    </row>
    <row r="20" spans="1:21" ht="14.65" customHeight="1">
      <c r="R20" s="4">
        <v>44330</v>
      </c>
      <c r="S20" s="5"/>
      <c r="T20" s="5"/>
      <c r="U20" s="5"/>
    </row>
    <row r="21" spans="1:21" ht="14.65" customHeight="1">
      <c r="R21" s="4">
        <v>44331</v>
      </c>
      <c r="S21" s="5"/>
      <c r="T21" s="5"/>
      <c r="U21" s="5"/>
    </row>
    <row r="22" spans="1:21" ht="13.35" customHeight="1">
      <c r="A22" s="6" t="str">
        <f>'04_maio'!E111</f>
        <v>OCUPAÇÃO DOS LEITOS DE UTI SISTEMA ESTADUAL DE REGULAÇÃO EM 4 de  maio de  2021 (EXCETO LEITOS EXCLUSIVOS COVID)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R22" s="4">
        <v>44332</v>
      </c>
      <c r="S22" s="5"/>
      <c r="T22" s="5"/>
      <c r="U22" s="5"/>
    </row>
    <row r="23" spans="1:21" ht="13.35" customHeight="1">
      <c r="A23" s="6" t="str">
        <f>'04_maio'!E112</f>
        <v>TIPO DE LEITO</v>
      </c>
      <c r="B23" s="6"/>
      <c r="C23" s="6"/>
      <c r="D23" s="6"/>
      <c r="E23" s="6" t="str">
        <f>'04_maio'!I112</f>
        <v>EXISTENTES</v>
      </c>
      <c r="F23" s="6"/>
      <c r="G23" s="6"/>
      <c r="H23" s="7" t="str">
        <f>'04_maio'!L112</f>
        <v>OCUPADOS</v>
      </c>
      <c r="I23" s="7"/>
      <c r="J23" s="7"/>
      <c r="K23" s="6" t="str">
        <f>'04_maio'!O112</f>
        <v>DISPONÍVEIS</v>
      </c>
      <c r="L23" s="6"/>
      <c r="M23" s="6"/>
      <c r="N23" s="7" t="str">
        <f>'04_maio'!R112</f>
        <v>TX de ocup.</v>
      </c>
      <c r="O23" s="7"/>
      <c r="P23" s="7"/>
      <c r="R23" s="4">
        <v>44333</v>
      </c>
      <c r="S23" s="5"/>
      <c r="T23" s="5"/>
      <c r="U23" s="5"/>
    </row>
    <row r="24" spans="1:21" ht="13.35" customHeight="1">
      <c r="A24" s="6" t="str">
        <f>'04_maio'!E113</f>
        <v>UTI ADULTO</v>
      </c>
      <c r="B24" s="6"/>
      <c r="C24" s="6"/>
      <c r="D24" s="6"/>
      <c r="E24" s="8">
        <f>'04_maio'!I113</f>
        <v>1084</v>
      </c>
      <c r="F24" s="8"/>
      <c r="G24" s="8"/>
      <c r="H24" s="9">
        <f>'04_maio'!L113</f>
        <v>770</v>
      </c>
      <c r="I24" s="9"/>
      <c r="J24" s="9"/>
      <c r="K24" s="9">
        <f>'04_maio'!O113</f>
        <v>314</v>
      </c>
      <c r="L24" s="9"/>
      <c r="M24" s="9"/>
      <c r="N24" s="10">
        <f>'04_maio'!R113</f>
        <v>0.71033210332103325</v>
      </c>
      <c r="O24" s="10"/>
      <c r="P24" s="10"/>
      <c r="R24" s="4">
        <v>44334</v>
      </c>
      <c r="S24" s="5"/>
      <c r="T24" s="5"/>
      <c r="U24" s="5"/>
    </row>
    <row r="25" spans="1:21" ht="13.35" customHeight="1">
      <c r="A25" s="6" t="str">
        <f>'04_maio'!E114</f>
        <v>UTI PEDIATRICA</v>
      </c>
      <c r="B25" s="6"/>
      <c r="C25" s="6"/>
      <c r="D25" s="6"/>
      <c r="E25" s="8">
        <f>'04_maio'!I114</f>
        <v>181</v>
      </c>
      <c r="F25" s="8"/>
      <c r="G25" s="8"/>
      <c r="H25" s="9">
        <f>'04_maio'!L114</f>
        <v>71</v>
      </c>
      <c r="I25" s="9"/>
      <c r="J25" s="9"/>
      <c r="K25" s="9">
        <f>'04_maio'!O114</f>
        <v>110</v>
      </c>
      <c r="L25" s="9"/>
      <c r="M25" s="9"/>
      <c r="N25" s="10">
        <f>'04_maio'!R114</f>
        <v>0.39226519337016574</v>
      </c>
      <c r="O25" s="10"/>
      <c r="P25" s="10"/>
      <c r="R25" s="4">
        <v>44335</v>
      </c>
      <c r="S25" s="5"/>
      <c r="T25" s="5"/>
      <c r="U25" s="5"/>
    </row>
    <row r="26" spans="1:21" ht="13.35" customHeight="1">
      <c r="A26" s="6" t="str">
        <f>'04_maio'!E115</f>
        <v>TOTAL UTI</v>
      </c>
      <c r="B26" s="6"/>
      <c r="C26" s="6"/>
      <c r="D26" s="6"/>
      <c r="E26" s="8">
        <f>'04_maio'!I115</f>
        <v>1265</v>
      </c>
      <c r="F26" s="8"/>
      <c r="G26" s="8"/>
      <c r="H26" s="9">
        <f>'04_maio'!L115</f>
        <v>841</v>
      </c>
      <c r="I26" s="9"/>
      <c r="J26" s="9"/>
      <c r="K26" s="9">
        <f>'04_maio'!O115</f>
        <v>424</v>
      </c>
      <c r="L26" s="9"/>
      <c r="M26" s="9"/>
      <c r="N26" s="10">
        <f>'04_maio'!R115</f>
        <v>0.66482213438735183</v>
      </c>
      <c r="O26" s="10"/>
      <c r="P26" s="10"/>
      <c r="R26" s="4">
        <v>44336</v>
      </c>
      <c r="S26" s="5"/>
      <c r="T26" s="5"/>
      <c r="U26" s="5"/>
    </row>
    <row r="27" spans="1:21" ht="14.65" customHeight="1">
      <c r="R27" s="4">
        <v>44337</v>
      </c>
      <c r="S27" s="5"/>
      <c r="T27" s="5"/>
      <c r="U27" s="5"/>
    </row>
    <row r="28" spans="1:21" ht="14.65" customHeight="1">
      <c r="R28" s="4">
        <v>44338</v>
      </c>
      <c r="S28" s="5"/>
      <c r="T28" s="5"/>
      <c r="U28" s="5"/>
    </row>
    <row r="29" spans="1:21" ht="13.35" customHeight="1">
      <c r="A29" s="6" t="str">
        <f>'05_maio'!E111</f>
        <v>OCUPAÇÃO DOS LEITOS DE UTI SISTEMA ESTADUAL DE REGULAÇÃO EM 5 de  maio de  2021 (EXCETO LEITOS EXCLUSIVOS COVID)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R29" s="4">
        <v>44339</v>
      </c>
      <c r="S29" s="5"/>
      <c r="T29" s="5"/>
      <c r="U29" s="5"/>
    </row>
    <row r="30" spans="1:21" ht="13.35" customHeight="1">
      <c r="A30" s="6" t="str">
        <f>'05_maio'!E112</f>
        <v>TIPO DE LEITO</v>
      </c>
      <c r="B30" s="6"/>
      <c r="C30" s="6"/>
      <c r="D30" s="6"/>
      <c r="E30" s="6" t="str">
        <f>'05_maio'!I112</f>
        <v>EXISTENTES</v>
      </c>
      <c r="F30" s="6"/>
      <c r="G30" s="6"/>
      <c r="H30" s="7" t="str">
        <f>'05_maio'!L112</f>
        <v>OCUPADOS</v>
      </c>
      <c r="I30" s="7"/>
      <c r="J30" s="7"/>
      <c r="K30" s="6" t="str">
        <f>'05_maio'!O112</f>
        <v>DISPONÍVEIS</v>
      </c>
      <c r="L30" s="6"/>
      <c r="M30" s="6"/>
      <c r="N30" s="7" t="str">
        <f>'05_maio'!R112</f>
        <v>TX de ocup.</v>
      </c>
      <c r="O30" s="7"/>
      <c r="P30" s="7"/>
      <c r="R30" s="4">
        <v>44340</v>
      </c>
      <c r="S30" s="5"/>
      <c r="T30" s="5"/>
      <c r="U30" s="5"/>
    </row>
    <row r="31" spans="1:21" ht="13.35" customHeight="1">
      <c r="A31" s="6" t="str">
        <f>'05_maio'!E113</f>
        <v>UTI ADULTO</v>
      </c>
      <c r="B31" s="6"/>
      <c r="C31" s="6"/>
      <c r="D31" s="6"/>
      <c r="E31" s="8">
        <f>'05_maio'!I113</f>
        <v>1075</v>
      </c>
      <c r="F31" s="8"/>
      <c r="G31" s="8"/>
      <c r="H31" s="9">
        <f>'05_maio'!L113</f>
        <v>763</v>
      </c>
      <c r="I31" s="9"/>
      <c r="J31" s="9"/>
      <c r="K31" s="9">
        <f>'05_maio'!O113</f>
        <v>312</v>
      </c>
      <c r="L31" s="9"/>
      <c r="M31" s="9"/>
      <c r="N31" s="10">
        <f>'05_maio'!R113</f>
        <v>0.70976744186046514</v>
      </c>
      <c r="O31" s="10"/>
      <c r="P31" s="10"/>
      <c r="R31" s="4">
        <v>44341</v>
      </c>
      <c r="S31" s="5"/>
      <c r="T31" s="5"/>
      <c r="U31" s="5"/>
    </row>
    <row r="32" spans="1:21" ht="13.35" customHeight="1">
      <c r="A32" s="6" t="str">
        <f>'05_maio'!E114</f>
        <v>UTI PEDIATRICA</v>
      </c>
      <c r="B32" s="6"/>
      <c r="C32" s="6"/>
      <c r="D32" s="6"/>
      <c r="E32" s="8">
        <f>'05_maio'!I114</f>
        <v>181</v>
      </c>
      <c r="F32" s="8"/>
      <c r="G32" s="8"/>
      <c r="H32" s="9">
        <f>'05_maio'!L114</f>
        <v>78</v>
      </c>
      <c r="I32" s="9"/>
      <c r="J32" s="9"/>
      <c r="K32" s="9">
        <f>'05_maio'!O114</f>
        <v>103</v>
      </c>
      <c r="L32" s="9"/>
      <c r="M32" s="9"/>
      <c r="N32" s="10">
        <f>'05_maio'!R114</f>
        <v>0.43093922651933703</v>
      </c>
      <c r="O32" s="10"/>
      <c r="P32" s="10"/>
      <c r="R32" s="4">
        <v>44342</v>
      </c>
      <c r="S32" s="5"/>
      <c r="T32" s="5"/>
      <c r="U32" s="5"/>
    </row>
    <row r="33" spans="1:21" ht="13.35" customHeight="1">
      <c r="A33" s="6" t="str">
        <f>'05_maio'!E115</f>
        <v>TOTAL UTI</v>
      </c>
      <c r="B33" s="6"/>
      <c r="C33" s="6"/>
      <c r="D33" s="6"/>
      <c r="E33" s="8">
        <f>'05_maio'!I115</f>
        <v>1256</v>
      </c>
      <c r="F33" s="8"/>
      <c r="G33" s="8"/>
      <c r="H33" s="9">
        <f>'05_maio'!L115</f>
        <v>841</v>
      </c>
      <c r="I33" s="9"/>
      <c r="J33" s="9"/>
      <c r="K33" s="9">
        <f>'05_maio'!O115</f>
        <v>415</v>
      </c>
      <c r="L33" s="9"/>
      <c r="M33" s="9"/>
      <c r="N33" s="10">
        <f>'05_maio'!R115</f>
        <v>0.66958598726114649</v>
      </c>
      <c r="O33" s="10"/>
      <c r="P33" s="10"/>
      <c r="R33" s="4">
        <v>44343</v>
      </c>
      <c r="S33" s="5"/>
      <c r="T33" s="5"/>
      <c r="U33" s="5"/>
    </row>
    <row r="34" spans="1:21" ht="14.65" customHeight="1">
      <c r="R34" s="4">
        <v>44344</v>
      </c>
      <c r="S34" s="5"/>
      <c r="T34" s="5"/>
      <c r="U34" s="5"/>
    </row>
    <row r="35" spans="1:21" ht="14.65" customHeight="1">
      <c r="R35" s="4">
        <v>44345</v>
      </c>
      <c r="S35" s="5"/>
      <c r="T35" s="5"/>
      <c r="U35" s="5"/>
    </row>
    <row r="36" spans="1:21" ht="13.35" customHeight="1">
      <c r="A36" s="6" t="str">
        <f>'06_maio'!E111</f>
        <v>OCUPAÇÃO DOS LEITOS DE UTI SISTEMA ESTADUAL DE REGULAÇÃO EM 6 de  maio de  2021 (EXCETO LEITOS EXCLUSIVOS COVID)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R36" s="4">
        <v>44346</v>
      </c>
      <c r="S36" s="5"/>
      <c r="T36" s="5"/>
      <c r="U36" s="5"/>
    </row>
    <row r="37" spans="1:21" ht="12.75" customHeight="1">
      <c r="A37" s="6" t="str">
        <f>'06_maio'!E112</f>
        <v>TIPO DE LEITO</v>
      </c>
      <c r="B37" s="6"/>
      <c r="C37" s="6"/>
      <c r="D37" s="6"/>
      <c r="E37" s="6" t="str">
        <f>'06_maio'!I112</f>
        <v>EXISTENTES</v>
      </c>
      <c r="F37" s="6"/>
      <c r="G37" s="6"/>
      <c r="H37" s="7" t="str">
        <f>'06_maio'!L112</f>
        <v>OCUPADOS</v>
      </c>
      <c r="I37" s="7"/>
      <c r="J37" s="7"/>
      <c r="K37" s="6" t="str">
        <f>'06_maio'!O112</f>
        <v>DISPONÍVEIS</v>
      </c>
      <c r="L37" s="6"/>
      <c r="M37" s="6"/>
      <c r="N37" s="7" t="str">
        <f>'06_maio'!R112</f>
        <v>TX de ocup.</v>
      </c>
      <c r="O37" s="7"/>
      <c r="P37" s="7"/>
      <c r="R37" s="4">
        <v>44347</v>
      </c>
      <c r="S37" s="5"/>
      <c r="T37" s="5"/>
      <c r="U37" s="5"/>
    </row>
    <row r="38" spans="1:21" ht="12.75" customHeight="1">
      <c r="A38" s="6" t="str">
        <f>'06_maio'!E113</f>
        <v>UTI ADULTO</v>
      </c>
      <c r="B38" s="6"/>
      <c r="C38" s="6"/>
      <c r="D38" s="6"/>
      <c r="E38" s="8">
        <f>'06_maio'!I113</f>
        <v>1075</v>
      </c>
      <c r="F38" s="8"/>
      <c r="G38" s="8"/>
      <c r="H38" s="9">
        <f>'06_maio'!L113</f>
        <v>772</v>
      </c>
      <c r="I38" s="9"/>
      <c r="J38" s="9"/>
      <c r="K38" s="9">
        <f>'06_maio'!O113</f>
        <v>303</v>
      </c>
      <c r="L38" s="9"/>
      <c r="M38" s="9"/>
      <c r="N38" s="10">
        <f>'06_maio'!R113</f>
        <v>0.71813953488372095</v>
      </c>
      <c r="O38" s="10"/>
      <c r="P38" s="10"/>
    </row>
    <row r="39" spans="1:21" ht="12.75" customHeight="1">
      <c r="A39" s="6" t="str">
        <f>'06_maio'!E114</f>
        <v>UTI PEDIATRICA</v>
      </c>
      <c r="B39" s="6"/>
      <c r="C39" s="6"/>
      <c r="D39" s="6"/>
      <c r="E39" s="8">
        <f>'06_maio'!I114</f>
        <v>181</v>
      </c>
      <c r="F39" s="8"/>
      <c r="G39" s="8"/>
      <c r="H39" s="9">
        <f>'06_maio'!L114</f>
        <v>82</v>
      </c>
      <c r="I39" s="9"/>
      <c r="J39" s="9"/>
      <c r="K39" s="9">
        <f>'06_maio'!O114</f>
        <v>99</v>
      </c>
      <c r="L39" s="9"/>
      <c r="M39" s="9"/>
      <c r="N39" s="10">
        <f>'06_maio'!R114</f>
        <v>0.45303867403314918</v>
      </c>
      <c r="O39" s="10"/>
      <c r="P39" s="10"/>
    </row>
    <row r="40" spans="1:21" ht="12.75" customHeight="1">
      <c r="A40" s="6" t="str">
        <f>'06_maio'!E115</f>
        <v>TOTAL UTI</v>
      </c>
      <c r="B40" s="6"/>
      <c r="C40" s="6"/>
      <c r="D40" s="6"/>
      <c r="E40" s="8">
        <f>'06_maio'!I115</f>
        <v>1256</v>
      </c>
      <c r="F40" s="8"/>
      <c r="G40" s="8"/>
      <c r="H40" s="9">
        <f>'06_maio'!L115</f>
        <v>854</v>
      </c>
      <c r="I40" s="9"/>
      <c r="J40" s="9"/>
      <c r="K40" s="9">
        <f>'06_maio'!O115</f>
        <v>402</v>
      </c>
      <c r="L40" s="9"/>
      <c r="M40" s="9"/>
      <c r="N40" s="10">
        <f>'06_maio'!R115</f>
        <v>0.67993630573248409</v>
      </c>
      <c r="O40" s="10"/>
      <c r="P40" s="10"/>
    </row>
    <row r="43" spans="1:21" ht="12.75" customHeight="1">
      <c r="A43" s="6" t="str">
        <f>'07__maio'!E111</f>
        <v>OCUPAÇÃO DOS LEITOS DE UTI SISTEMA ESTADUAL DE REGULAÇÃO EM  de 7 maio de  2021 (EXCETO LEITOS EXCLUSIVOS COVID)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21" ht="12.75" customHeight="1">
      <c r="A44" s="6" t="str">
        <f>'07__maio'!E112</f>
        <v>TIPO DE LEITO</v>
      </c>
      <c r="B44" s="6"/>
      <c r="C44" s="6"/>
      <c r="D44" s="6"/>
      <c r="E44" s="6" t="str">
        <f>'07__maio'!I112</f>
        <v>EXISTENTES</v>
      </c>
      <c r="F44" s="6"/>
      <c r="G44" s="6"/>
      <c r="H44" s="7" t="str">
        <f>'07__maio'!L112</f>
        <v>OCUPADOS</v>
      </c>
      <c r="I44" s="7"/>
      <c r="J44" s="7"/>
      <c r="K44" s="6" t="str">
        <f>'07__maio'!O112</f>
        <v>DISPONÍVEIS</v>
      </c>
      <c r="L44" s="6"/>
      <c r="M44" s="6"/>
      <c r="N44" s="7" t="str">
        <f>'07__maio'!R112</f>
        <v>TX de ocup.</v>
      </c>
      <c r="O44" s="7"/>
      <c r="P44" s="7"/>
    </row>
    <row r="45" spans="1:21" ht="12.75" customHeight="1">
      <c r="A45" s="6" t="str">
        <f>'07__maio'!E113</f>
        <v>UTI ADULTO</v>
      </c>
      <c r="B45" s="6"/>
      <c r="C45" s="6"/>
      <c r="D45" s="6"/>
      <c r="E45" s="8">
        <f>'07__maio'!I113</f>
        <v>1075</v>
      </c>
      <c r="F45" s="8"/>
      <c r="G45" s="8"/>
      <c r="H45" s="9">
        <f>'07__maio'!L113</f>
        <v>775</v>
      </c>
      <c r="I45" s="9"/>
      <c r="J45" s="9"/>
      <c r="K45" s="9">
        <f>'07__maio'!O113</f>
        <v>300</v>
      </c>
      <c r="L45" s="9"/>
      <c r="M45" s="9"/>
      <c r="N45" s="10">
        <f>'07__maio'!R113</f>
        <v>0.72093023255813948</v>
      </c>
      <c r="O45" s="10"/>
      <c r="P45" s="10"/>
    </row>
    <row r="46" spans="1:21" ht="12.75" customHeight="1">
      <c r="A46" s="6" t="str">
        <f>'07__maio'!E114</f>
        <v>UTI PEDIATRICA</v>
      </c>
      <c r="B46" s="6"/>
      <c r="C46" s="6"/>
      <c r="D46" s="6"/>
      <c r="E46" s="8">
        <f>'07__maio'!I114</f>
        <v>181</v>
      </c>
      <c r="F46" s="8"/>
      <c r="G46" s="8"/>
      <c r="H46" s="9">
        <f>'07__maio'!L114</f>
        <v>84</v>
      </c>
      <c r="I46" s="9"/>
      <c r="J46" s="9"/>
      <c r="K46" s="9">
        <f>'07__maio'!O114</f>
        <v>97</v>
      </c>
      <c r="L46" s="9"/>
      <c r="M46" s="9"/>
      <c r="N46" s="10">
        <f>'07__maio'!R114</f>
        <v>0.46408839779005523</v>
      </c>
      <c r="O46" s="10"/>
      <c r="P46" s="10"/>
    </row>
    <row r="47" spans="1:21" ht="12.75" customHeight="1">
      <c r="A47" s="6" t="str">
        <f>'07__maio'!E115</f>
        <v>TOTAL UTI</v>
      </c>
      <c r="B47" s="6"/>
      <c r="C47" s="6"/>
      <c r="D47" s="6"/>
      <c r="E47" s="8">
        <f>'07__maio'!I115</f>
        <v>1256</v>
      </c>
      <c r="F47" s="8"/>
      <c r="G47" s="8"/>
      <c r="H47" s="9">
        <f>'07__maio'!L115</f>
        <v>859</v>
      </c>
      <c r="I47" s="9"/>
      <c r="J47" s="9"/>
      <c r="K47" s="9">
        <f>'07__maio'!O115</f>
        <v>397</v>
      </c>
      <c r="L47" s="9"/>
      <c r="M47" s="9"/>
      <c r="N47" s="10">
        <f>'07__maio'!R115</f>
        <v>0.68391719745222934</v>
      </c>
      <c r="O47" s="10"/>
      <c r="P47" s="10"/>
    </row>
    <row r="50" spans="1:16" ht="12.75" customHeight="1">
      <c r="A50" s="6" t="str">
        <f>'8_maio'!E111</f>
        <v>OCUPAÇÃO DOS LEITOS DE UTI SISTEMA ESTADUAL DE REGULAÇÃO EM 8 de  maio de  2021 (EXCETO LEITOS EXCLUSIVOS COVID)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2.75" customHeight="1">
      <c r="A51" s="6" t="str">
        <f>'8_maio'!E112</f>
        <v>TIPO DE LEITO</v>
      </c>
      <c r="B51" s="6"/>
      <c r="C51" s="6"/>
      <c r="D51" s="6"/>
      <c r="E51" s="6" t="str">
        <f>'8_maio'!I112</f>
        <v>EXISTENTES</v>
      </c>
      <c r="F51" s="6"/>
      <c r="G51" s="6"/>
      <c r="H51" s="7" t="str">
        <f>'8_maio'!L112</f>
        <v>OCUPADOS</v>
      </c>
      <c r="I51" s="7"/>
      <c r="J51" s="7"/>
      <c r="K51" s="6" t="str">
        <f>'8_maio'!O112</f>
        <v>DISPONÍVEIS</v>
      </c>
      <c r="L51" s="6"/>
      <c r="M51" s="6"/>
      <c r="N51" s="7" t="str">
        <f>'8_maio'!R112</f>
        <v>TX de ocup.</v>
      </c>
      <c r="O51" s="7"/>
      <c r="P51" s="7"/>
    </row>
    <row r="52" spans="1:16" ht="12.75" customHeight="1">
      <c r="A52" s="6" t="str">
        <f>'8_maio'!E113</f>
        <v>UTI ADULTO</v>
      </c>
      <c r="B52" s="6"/>
      <c r="C52" s="6"/>
      <c r="D52" s="6"/>
      <c r="E52" s="8">
        <f>'8_maio'!I113</f>
        <v>1075</v>
      </c>
      <c r="F52" s="8"/>
      <c r="G52" s="8"/>
      <c r="H52" s="9">
        <f>'8_maio'!L113</f>
        <v>770</v>
      </c>
      <c r="I52" s="9"/>
      <c r="J52" s="9"/>
      <c r="K52" s="9">
        <f>'8_maio'!O113</f>
        <v>305</v>
      </c>
      <c r="L52" s="9"/>
      <c r="M52" s="9"/>
      <c r="N52" s="10">
        <f>'8_maio'!R113</f>
        <v>0.71627906976744182</v>
      </c>
      <c r="O52" s="10"/>
      <c r="P52" s="10"/>
    </row>
    <row r="53" spans="1:16" ht="12.75" customHeight="1">
      <c r="A53" s="6" t="str">
        <f>'8_maio'!E114</f>
        <v>UTI PEDIATRICA</v>
      </c>
      <c r="B53" s="6"/>
      <c r="C53" s="6"/>
      <c r="D53" s="6"/>
      <c r="E53" s="8">
        <f>'8_maio'!I114</f>
        <v>181</v>
      </c>
      <c r="F53" s="8"/>
      <c r="G53" s="8"/>
      <c r="H53" s="9">
        <f>'8_maio'!L114</f>
        <v>96</v>
      </c>
      <c r="I53" s="9"/>
      <c r="J53" s="9"/>
      <c r="K53" s="9">
        <f>'8_maio'!O114</f>
        <v>85</v>
      </c>
      <c r="L53" s="9"/>
      <c r="M53" s="9"/>
      <c r="N53" s="10">
        <f>'8_maio'!R114</f>
        <v>0.53038674033149169</v>
      </c>
      <c r="O53" s="10"/>
      <c r="P53" s="10"/>
    </row>
    <row r="54" spans="1:16" ht="12.75" customHeight="1">
      <c r="A54" s="6" t="str">
        <f>'8_maio'!E115</f>
        <v>TOTAL UTI</v>
      </c>
      <c r="B54" s="6"/>
      <c r="C54" s="6"/>
      <c r="D54" s="6"/>
      <c r="E54" s="8">
        <f>'8_maio'!I115</f>
        <v>1256</v>
      </c>
      <c r="F54" s="8"/>
      <c r="G54" s="8"/>
      <c r="H54" s="9">
        <f>'8_maio'!L115</f>
        <v>866</v>
      </c>
      <c r="I54" s="9"/>
      <c r="J54" s="9"/>
      <c r="K54" s="9">
        <f>'8_maio'!O115</f>
        <v>390</v>
      </c>
      <c r="L54" s="9"/>
      <c r="M54" s="9"/>
      <c r="N54" s="10">
        <f>'8_maio'!R115</f>
        <v>0.68949044585987262</v>
      </c>
      <c r="O54" s="10"/>
      <c r="P54" s="10"/>
    </row>
    <row r="57" spans="1:16" ht="12.75" customHeight="1">
      <c r="A57" s="6" t="str">
        <f>'9_maio'!E111</f>
        <v>OCUPAÇÃO DOS LEITOS DE UTI SISTEMA ESTADUAL DE REGULAÇÃO EM 9 de maio de  2021 (EXCETO LEITOS EXCLUSIVOS COVID)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2.75" customHeight="1">
      <c r="A58" s="6" t="str">
        <f>'9_maio'!E112</f>
        <v>TIPO DE LEITO</v>
      </c>
      <c r="B58" s="6"/>
      <c r="C58" s="6"/>
      <c r="D58" s="6"/>
      <c r="E58" s="6" t="str">
        <f>'9_maio'!I112</f>
        <v>EXISTENTES</v>
      </c>
      <c r="F58" s="6"/>
      <c r="G58" s="6"/>
      <c r="H58" s="7" t="str">
        <f>'9_maio'!L112</f>
        <v>OCUPADOS</v>
      </c>
      <c r="I58" s="7"/>
      <c r="J58" s="7"/>
      <c r="K58" s="6" t="str">
        <f>'9_maio'!O112</f>
        <v>DISPONÍVEIS</v>
      </c>
      <c r="L58" s="6"/>
      <c r="M58" s="6"/>
      <c r="N58" s="7" t="str">
        <f>'9_maio'!R112</f>
        <v>TX de ocup.</v>
      </c>
      <c r="O58" s="7"/>
      <c r="P58" s="7"/>
    </row>
    <row r="59" spans="1:16" ht="12.75" customHeight="1">
      <c r="A59" s="6" t="str">
        <f>'9_maio'!E113</f>
        <v>UTI ADULTO</v>
      </c>
      <c r="B59" s="6"/>
      <c r="C59" s="6"/>
      <c r="D59" s="6"/>
      <c r="E59" s="8">
        <f>'9_maio'!I113</f>
        <v>1076</v>
      </c>
      <c r="F59" s="8"/>
      <c r="G59" s="8"/>
      <c r="H59" s="9">
        <f>'9_maio'!L113</f>
        <v>762</v>
      </c>
      <c r="I59" s="9"/>
      <c r="J59" s="9"/>
      <c r="K59" s="9">
        <f>'9_maio'!O113</f>
        <v>314</v>
      </c>
      <c r="L59" s="9"/>
      <c r="M59" s="9"/>
      <c r="N59" s="10">
        <f>'9_maio'!R113</f>
        <v>0.70817843866171004</v>
      </c>
      <c r="O59" s="10"/>
      <c r="P59" s="10"/>
    </row>
    <row r="60" spans="1:16" ht="12.75" customHeight="1">
      <c r="A60" s="6" t="str">
        <f>'9_maio'!E114</f>
        <v>UTI PEDIATRICA</v>
      </c>
      <c r="B60" s="6"/>
      <c r="C60" s="6"/>
      <c r="D60" s="6"/>
      <c r="E60" s="8">
        <f>'9_maio'!I114</f>
        <v>181</v>
      </c>
      <c r="F60" s="8"/>
      <c r="G60" s="8"/>
      <c r="H60" s="9">
        <f>'9_maio'!L114</f>
        <v>88</v>
      </c>
      <c r="I60" s="9"/>
      <c r="J60" s="9"/>
      <c r="K60" s="9">
        <f>'9_maio'!O114</f>
        <v>93</v>
      </c>
      <c r="L60" s="9"/>
      <c r="M60" s="9"/>
      <c r="N60" s="10">
        <f>'9_maio'!R114</f>
        <v>0.48618784530386738</v>
      </c>
      <c r="O60" s="10"/>
      <c r="P60" s="10"/>
    </row>
    <row r="61" spans="1:16" ht="12.75" customHeight="1">
      <c r="A61" s="6" t="str">
        <f>'9_maio'!E115</f>
        <v>TOTAL UTI</v>
      </c>
      <c r="B61" s="6"/>
      <c r="C61" s="6"/>
      <c r="D61" s="6"/>
      <c r="E61" s="8">
        <f>'9_maio'!I115</f>
        <v>1257</v>
      </c>
      <c r="F61" s="8"/>
      <c r="G61" s="8"/>
      <c r="H61" s="9">
        <f>'9_maio'!L115</f>
        <v>850</v>
      </c>
      <c r="I61" s="9"/>
      <c r="J61" s="9"/>
      <c r="K61" s="9">
        <f>'9_maio'!O115</f>
        <v>407</v>
      </c>
      <c r="L61" s="9"/>
      <c r="M61" s="9"/>
      <c r="N61" s="10">
        <f>'9_maio'!R115</f>
        <v>0.67621320604614166</v>
      </c>
      <c r="O61" s="10"/>
      <c r="P61" s="10"/>
    </row>
    <row r="64" spans="1:16" ht="12.75" customHeight="1">
      <c r="A64" s="6" t="str">
        <f>'10_maio'!E111</f>
        <v>OCUPAÇÃO DOS LEITOS DE UTI SISTEMA ESTADUAL DE REGULAÇÃO EM 10 de  maio de  2021 (EXCETO LEITOS EXCLUSIVOS COVID)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2.75" customHeight="1">
      <c r="A65" s="6" t="str">
        <f>'10_maio'!E112</f>
        <v>TIPO DE LEITO</v>
      </c>
      <c r="B65" s="6"/>
      <c r="C65" s="6"/>
      <c r="D65" s="6"/>
      <c r="E65" s="6" t="str">
        <f>'10_maio'!I112</f>
        <v>EXISTENTES</v>
      </c>
      <c r="F65" s="6"/>
      <c r="G65" s="6"/>
      <c r="H65" s="7" t="str">
        <f>'10_maio'!L112</f>
        <v>OCUPADOS</v>
      </c>
      <c r="I65" s="7"/>
      <c r="J65" s="7"/>
      <c r="K65" s="6" t="str">
        <f>'10_maio'!O112</f>
        <v>DISPONÍVEIS</v>
      </c>
      <c r="L65" s="6"/>
      <c r="M65" s="6"/>
      <c r="N65" s="7" t="str">
        <f>'10_maio'!R112</f>
        <v>TX de ocup.</v>
      </c>
      <c r="O65" s="7"/>
      <c r="P65" s="7"/>
    </row>
    <row r="66" spans="1:16" ht="12.75" customHeight="1">
      <c r="A66" s="6" t="str">
        <f>'10_maio'!E113</f>
        <v>UTI ADULTO</v>
      </c>
      <c r="B66" s="6"/>
      <c r="C66" s="6"/>
      <c r="D66" s="6"/>
      <c r="E66" s="8">
        <f>'10_maio'!I113</f>
        <v>1076</v>
      </c>
      <c r="F66" s="8"/>
      <c r="G66" s="8"/>
      <c r="H66" s="9">
        <f>'10_maio'!L113</f>
        <v>622</v>
      </c>
      <c r="I66" s="9"/>
      <c r="J66" s="9"/>
      <c r="K66" s="9">
        <f>'10_maio'!O113</f>
        <v>454</v>
      </c>
      <c r="L66" s="9"/>
      <c r="M66" s="9"/>
      <c r="N66" s="10">
        <f>'10_maio'!R113</f>
        <v>0.57806691449814129</v>
      </c>
      <c r="O66" s="10"/>
      <c r="P66" s="10"/>
    </row>
    <row r="67" spans="1:16" ht="12.75" customHeight="1">
      <c r="A67" s="6" t="str">
        <f>'10_maio'!E114</f>
        <v>UTI PEDIATRICA</v>
      </c>
      <c r="B67" s="6"/>
      <c r="C67" s="6"/>
      <c r="D67" s="6"/>
      <c r="E67" s="8">
        <f>'10_maio'!I114</f>
        <v>181</v>
      </c>
      <c r="F67" s="8"/>
      <c r="G67" s="8"/>
      <c r="H67" s="9">
        <f>'10_maio'!L114</f>
        <v>57</v>
      </c>
      <c r="I67" s="9"/>
      <c r="J67" s="9"/>
      <c r="K67" s="9">
        <f>'10_maio'!O114</f>
        <v>124</v>
      </c>
      <c r="L67" s="9"/>
      <c r="M67" s="9"/>
      <c r="N67" s="10">
        <f>'10_maio'!R114</f>
        <v>0.31491712707182318</v>
      </c>
      <c r="O67" s="10"/>
      <c r="P67" s="10"/>
    </row>
    <row r="68" spans="1:16" ht="12.75" customHeight="1">
      <c r="A68" s="6" t="str">
        <f>'10_maio'!E115</f>
        <v>TOTAL UTI</v>
      </c>
      <c r="B68" s="6"/>
      <c r="C68" s="6"/>
      <c r="D68" s="6"/>
      <c r="E68" s="8">
        <f>'10_maio'!I115</f>
        <v>1257</v>
      </c>
      <c r="F68" s="8"/>
      <c r="G68" s="8"/>
      <c r="H68" s="9">
        <f>'10_maio'!L115</f>
        <v>679</v>
      </c>
      <c r="I68" s="9"/>
      <c r="J68" s="9"/>
      <c r="K68" s="9">
        <f>'10_maio'!O115</f>
        <v>578</v>
      </c>
      <c r="L68" s="9"/>
      <c r="M68" s="9"/>
      <c r="N68" s="10">
        <f>'10_maio'!R115</f>
        <v>0.54017501988862371</v>
      </c>
      <c r="O68" s="10"/>
      <c r="P68" s="10"/>
    </row>
    <row r="71" spans="1:16" ht="18" customHeight="1">
      <c r="A71" s="6" t="str">
        <f>'11_maio'!E111</f>
        <v>OCUPAÇÃO DOS LEITOS DE UTI SISTEMA ESTADUAL DE REGULAÇÃO EM 11 de  maio de  2021 (EXCETO LEITOS EXCLUSIVOS COVID)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2.75" customHeight="1">
      <c r="A72" s="6" t="str">
        <f>'11_maio'!E112</f>
        <v>TIPO DE LEITO</v>
      </c>
      <c r="B72" s="6"/>
      <c r="C72" s="6"/>
      <c r="D72" s="6"/>
      <c r="E72" s="6" t="str">
        <f>'11_maio'!I112</f>
        <v>EXISTENTES</v>
      </c>
      <c r="F72" s="6"/>
      <c r="G72" s="6"/>
      <c r="H72" s="7" t="str">
        <f>'11_maio'!L112</f>
        <v>OCUPADOS</v>
      </c>
      <c r="I72" s="7"/>
      <c r="J72" s="7"/>
      <c r="K72" s="6" t="str">
        <f>'11_maio'!O112</f>
        <v>DISPONÍVEIS</v>
      </c>
      <c r="L72" s="6"/>
      <c r="M72" s="6"/>
      <c r="N72" s="7" t="str">
        <f>'11_maio'!R112</f>
        <v>TX de ocup.</v>
      </c>
      <c r="O72" s="7"/>
      <c r="P72" s="7"/>
    </row>
    <row r="73" spans="1:16" ht="12.75" customHeight="1">
      <c r="A73" s="6" t="str">
        <f>'11_maio'!E113</f>
        <v>UTI ADULTO</v>
      </c>
      <c r="B73" s="6"/>
      <c r="C73" s="6"/>
      <c r="D73" s="6"/>
      <c r="E73" s="8">
        <f>'11_maio'!I113</f>
        <v>1076</v>
      </c>
      <c r="F73" s="8"/>
      <c r="G73" s="8"/>
      <c r="H73" s="9">
        <f>'11_maio'!L113</f>
        <v>757</v>
      </c>
      <c r="I73" s="9"/>
      <c r="J73" s="9"/>
      <c r="K73" s="9">
        <f>'11_maio'!O113</f>
        <v>319</v>
      </c>
      <c r="L73" s="9"/>
      <c r="M73" s="9"/>
      <c r="N73" s="10">
        <f>'11_maio'!R113</f>
        <v>0.70353159851301117</v>
      </c>
      <c r="O73" s="10"/>
      <c r="P73" s="10"/>
    </row>
    <row r="74" spans="1:16" ht="12.75" customHeight="1">
      <c r="A74" s="6" t="str">
        <f>'11_maio'!E114</f>
        <v>UTI PEDIATRICA</v>
      </c>
      <c r="B74" s="6"/>
      <c r="C74" s="6"/>
      <c r="D74" s="6"/>
      <c r="E74" s="8">
        <f>'11_maio'!I114</f>
        <v>181</v>
      </c>
      <c r="F74" s="8"/>
      <c r="G74" s="8"/>
      <c r="H74" s="9">
        <f>'11_maio'!L114</f>
        <v>76</v>
      </c>
      <c r="I74" s="9"/>
      <c r="J74" s="9"/>
      <c r="K74" s="9">
        <f>'11_maio'!O114</f>
        <v>105</v>
      </c>
      <c r="L74" s="9"/>
      <c r="M74" s="9"/>
      <c r="N74" s="10">
        <f>'11_maio'!R114</f>
        <v>0.41988950276243092</v>
      </c>
      <c r="O74" s="10"/>
      <c r="P74" s="10"/>
    </row>
    <row r="75" spans="1:16" ht="12.75" customHeight="1">
      <c r="A75" s="6" t="str">
        <f>'11_maio'!E115</f>
        <v>TOTAL UTI</v>
      </c>
      <c r="B75" s="6"/>
      <c r="C75" s="6"/>
      <c r="D75" s="6"/>
      <c r="E75" s="8">
        <f>'11_maio'!I115</f>
        <v>1257</v>
      </c>
      <c r="F75" s="8"/>
      <c r="G75" s="8"/>
      <c r="H75" s="9">
        <f>'11_maio'!L115</f>
        <v>833</v>
      </c>
      <c r="I75" s="9"/>
      <c r="J75" s="9"/>
      <c r="K75" s="9">
        <f>'11_maio'!O115</f>
        <v>424</v>
      </c>
      <c r="L75" s="9"/>
      <c r="M75" s="9"/>
      <c r="N75" s="10">
        <f>'11_maio'!R115</f>
        <v>0.66268894192521877</v>
      </c>
      <c r="O75" s="10"/>
      <c r="P75" s="10"/>
    </row>
    <row r="78" spans="1:16" ht="18" customHeight="1">
      <c r="A78" s="6" t="str">
        <f>'12_maio'!E111</f>
        <v>OCUPAÇÃO DOS LEITOS DE UTI SISTEMA ESTADUAL DE REGULAÇÃO EM 12 de maio de  2021 (EXCETO LEITOS EXCLUSIVOS COVID)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2.75" customHeight="1">
      <c r="A79" s="6" t="str">
        <f>'12_maio'!E112</f>
        <v>TIPO DE LEITO</v>
      </c>
      <c r="B79" s="6"/>
      <c r="C79" s="6"/>
      <c r="D79" s="6"/>
      <c r="E79" s="6" t="str">
        <f>'12_maio'!I112</f>
        <v>EXISTENTES</v>
      </c>
      <c r="F79" s="6"/>
      <c r="G79" s="6"/>
      <c r="H79" s="7" t="str">
        <f>'12_maio'!L112</f>
        <v>OCUPADOS</v>
      </c>
      <c r="I79" s="7"/>
      <c r="J79" s="7"/>
      <c r="K79" s="6" t="str">
        <f>'12_maio'!O112</f>
        <v>DISPONÍVEIS</v>
      </c>
      <c r="L79" s="6"/>
      <c r="M79" s="6"/>
      <c r="N79" s="7" t="str">
        <f>'12_maio'!R112</f>
        <v>TX de ocup.</v>
      </c>
      <c r="O79" s="7"/>
      <c r="P79" s="7"/>
    </row>
    <row r="80" spans="1:16" ht="12.75" customHeight="1">
      <c r="A80" s="6" t="str">
        <f>'12_maio'!E113</f>
        <v>UTI ADULTO</v>
      </c>
      <c r="B80" s="6"/>
      <c r="C80" s="6"/>
      <c r="D80" s="6"/>
      <c r="E80" s="8">
        <f>'12_maio'!I113</f>
        <v>1076</v>
      </c>
      <c r="F80" s="8"/>
      <c r="G80" s="8"/>
      <c r="H80" s="9">
        <f>'12_maio'!L113</f>
        <v>780</v>
      </c>
      <c r="I80" s="9"/>
      <c r="J80" s="9"/>
      <c r="K80" s="9">
        <f>'12_maio'!O113</f>
        <v>296</v>
      </c>
      <c r="L80" s="9"/>
      <c r="M80" s="9"/>
      <c r="N80" s="10">
        <f>'12_maio'!R113</f>
        <v>0.72490706319702602</v>
      </c>
      <c r="O80" s="10"/>
      <c r="P80" s="10"/>
    </row>
    <row r="81" spans="1:16" ht="12.75" customHeight="1">
      <c r="A81" s="6" t="str">
        <f>'12_maio'!E114</f>
        <v>UTI PEDIATRICA</v>
      </c>
      <c r="B81" s="6"/>
      <c r="C81" s="6"/>
      <c r="D81" s="6"/>
      <c r="E81" s="8">
        <f>'12_maio'!I114</f>
        <v>181</v>
      </c>
      <c r="F81" s="8"/>
      <c r="G81" s="8"/>
      <c r="H81" s="9">
        <f>'12_maio'!L114</f>
        <v>73</v>
      </c>
      <c r="I81" s="9"/>
      <c r="J81" s="9"/>
      <c r="K81" s="9">
        <f>'12_maio'!O114</f>
        <v>108</v>
      </c>
      <c r="L81" s="9"/>
      <c r="M81" s="9"/>
      <c r="N81" s="10">
        <f>'12_maio'!R114</f>
        <v>0.40331491712707185</v>
      </c>
      <c r="O81" s="10"/>
      <c r="P81" s="10"/>
    </row>
    <row r="82" spans="1:16" ht="12.75" customHeight="1">
      <c r="A82" s="6" t="str">
        <f>'12_maio'!E115</f>
        <v>TOTAL UTI</v>
      </c>
      <c r="B82" s="6"/>
      <c r="C82" s="6"/>
      <c r="D82" s="6"/>
      <c r="E82" s="8">
        <f>'12_maio'!I115</f>
        <v>1257</v>
      </c>
      <c r="F82" s="8"/>
      <c r="G82" s="8"/>
      <c r="H82" s="9">
        <f>'12_maio'!L115</f>
        <v>853</v>
      </c>
      <c r="I82" s="9"/>
      <c r="J82" s="9"/>
      <c r="K82" s="9">
        <f>'12_maio'!O115</f>
        <v>404</v>
      </c>
      <c r="L82" s="9"/>
      <c r="M82" s="9"/>
      <c r="N82" s="10">
        <f>'12_maio'!R115</f>
        <v>0.67859984089101033</v>
      </c>
      <c r="O82" s="10"/>
      <c r="P82" s="10"/>
    </row>
    <row r="85" spans="1:16" ht="12.75" customHeight="1">
      <c r="A85" s="6" t="str">
        <f>'13_maio'!E111</f>
        <v>OCUPAÇÃO DOS LEITOS DE UTI SISTEMA ESTADUAL DE REGULAÇÃO EM  de 13 maio de  2021 (EXCETO LEITOS EXCLUSIVOS COVID)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2.75" customHeight="1">
      <c r="A86" s="6" t="str">
        <f>'13_maio'!E112</f>
        <v>TIPO DE LEITO</v>
      </c>
      <c r="B86" s="6"/>
      <c r="C86" s="6"/>
      <c r="D86" s="6"/>
      <c r="E86" s="6" t="str">
        <f>'13_maio'!I112</f>
        <v>EXISTENTES</v>
      </c>
      <c r="F86" s="6"/>
      <c r="G86" s="6"/>
      <c r="H86" s="7" t="str">
        <f>'13_maio'!L112</f>
        <v>OCUPADOS</v>
      </c>
      <c r="I86" s="7"/>
      <c r="J86" s="7"/>
      <c r="K86" s="6" t="str">
        <f>'13_maio'!O112</f>
        <v>DISPONÍVEIS</v>
      </c>
      <c r="L86" s="6"/>
      <c r="M86" s="6"/>
      <c r="N86" s="7" t="str">
        <f>'13_maio'!R112</f>
        <v>TX de ocup.</v>
      </c>
      <c r="O86" s="7"/>
      <c r="P86" s="7"/>
    </row>
    <row r="87" spans="1:16" ht="12.75" customHeight="1">
      <c r="A87" s="6" t="str">
        <f>'13_maio'!E113</f>
        <v>UTI ADULTO</v>
      </c>
      <c r="B87" s="6"/>
      <c r="C87" s="6"/>
      <c r="D87" s="6"/>
      <c r="E87" s="8">
        <f>'13_maio'!I113</f>
        <v>1076</v>
      </c>
      <c r="F87" s="8"/>
      <c r="G87" s="8"/>
      <c r="H87" s="9">
        <f>'13_maio'!L113</f>
        <v>767</v>
      </c>
      <c r="I87" s="9"/>
      <c r="J87" s="9"/>
      <c r="K87" s="9">
        <f>'13_maio'!O113</f>
        <v>309</v>
      </c>
      <c r="L87" s="9"/>
      <c r="M87" s="9"/>
      <c r="N87" s="10">
        <f>'13_maio'!R113</f>
        <v>0.71282527881040891</v>
      </c>
      <c r="O87" s="10"/>
      <c r="P87" s="10"/>
    </row>
    <row r="88" spans="1:16" ht="12.75" customHeight="1">
      <c r="A88" s="6" t="str">
        <f>'13_maio'!E114</f>
        <v>UTI PEDIATRICA</v>
      </c>
      <c r="B88" s="6"/>
      <c r="C88" s="6"/>
      <c r="D88" s="6"/>
      <c r="E88" s="8">
        <f>'13_maio'!I114</f>
        <v>181</v>
      </c>
      <c r="F88" s="8"/>
      <c r="G88" s="8"/>
      <c r="H88" s="9">
        <f>'13_maio'!L114</f>
        <v>75</v>
      </c>
      <c r="I88" s="9"/>
      <c r="J88" s="9"/>
      <c r="K88" s="9">
        <f>'13_maio'!O114</f>
        <v>106</v>
      </c>
      <c r="L88" s="9"/>
      <c r="M88" s="9"/>
      <c r="N88" s="10">
        <f>'13_maio'!R114</f>
        <v>0.4143646408839779</v>
      </c>
      <c r="O88" s="10"/>
      <c r="P88" s="10"/>
    </row>
    <row r="89" spans="1:16" ht="12.75" customHeight="1">
      <c r="A89" s="6" t="str">
        <f>'13_maio'!E115</f>
        <v>TOTAL UTI</v>
      </c>
      <c r="B89" s="6"/>
      <c r="C89" s="6"/>
      <c r="D89" s="6"/>
      <c r="E89" s="8">
        <f>'13_maio'!I115</f>
        <v>1257</v>
      </c>
      <c r="F89" s="8"/>
      <c r="G89" s="8"/>
      <c r="H89" s="9">
        <f>'13_maio'!L115</f>
        <v>842</v>
      </c>
      <c r="I89" s="9"/>
      <c r="J89" s="9"/>
      <c r="K89" s="9">
        <f>'13_maio'!O115</f>
        <v>415</v>
      </c>
      <c r="L89" s="9"/>
      <c r="M89" s="9"/>
      <c r="N89" s="10">
        <f>'13_maio'!R115</f>
        <v>0.66984884645982501</v>
      </c>
      <c r="O89" s="10"/>
      <c r="P89" s="10"/>
    </row>
    <row r="92" spans="1:16" ht="12.75" customHeight="1">
      <c r="A92" s="6" t="str">
        <f>'14_maio'!E111</f>
        <v>OCUPAÇÃO DOS LEITOS DE UTI SISTEMA ESTADUAL DE REGULAÇÃO EM 14 de  maio de  2021 (EXCETO LEITOS EXCLUSIVOS COVID)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2.75" customHeight="1">
      <c r="A93" s="6" t="str">
        <f>'14_maio'!E112</f>
        <v>TIPO DE LEITO</v>
      </c>
      <c r="B93" s="6"/>
      <c r="C93" s="6"/>
      <c r="D93" s="6"/>
      <c r="E93" s="6" t="str">
        <f>'14_maio'!I112</f>
        <v>EXISTENTES</v>
      </c>
      <c r="F93" s="6"/>
      <c r="G93" s="6"/>
      <c r="H93" s="7" t="str">
        <f>'14_maio'!L112</f>
        <v>OCUPADOS</v>
      </c>
      <c r="I93" s="7"/>
      <c r="J93" s="7"/>
      <c r="K93" s="6" t="str">
        <f>'14_maio'!O112</f>
        <v>DISPONÍVEIS</v>
      </c>
      <c r="L93" s="6"/>
      <c r="M93" s="6"/>
      <c r="N93" s="7" t="str">
        <f>'14_maio'!R112</f>
        <v>TX de ocup.</v>
      </c>
      <c r="O93" s="7"/>
      <c r="P93" s="7"/>
    </row>
    <row r="94" spans="1:16" ht="12.75" customHeight="1">
      <c r="A94" s="6" t="str">
        <f>'14_maio'!E113</f>
        <v>UTI ADULTO</v>
      </c>
      <c r="B94" s="6"/>
      <c r="C94" s="6"/>
      <c r="D94" s="6"/>
      <c r="E94" s="8">
        <f>'14_maio'!I113</f>
        <v>1076</v>
      </c>
      <c r="F94" s="8"/>
      <c r="G94" s="8"/>
      <c r="H94" s="9">
        <f>'14_maio'!L113</f>
        <v>761</v>
      </c>
      <c r="I94" s="9"/>
      <c r="J94" s="9"/>
      <c r="K94" s="9">
        <f>'14_maio'!O113</f>
        <v>315</v>
      </c>
      <c r="L94" s="9"/>
      <c r="M94" s="9"/>
      <c r="N94" s="10">
        <f>'14_maio'!R113</f>
        <v>0.70724907063197029</v>
      </c>
      <c r="O94" s="10"/>
      <c r="P94" s="10"/>
    </row>
    <row r="95" spans="1:16" ht="12.75" customHeight="1">
      <c r="A95" s="6" t="str">
        <f>'14_maio'!E114</f>
        <v>UTI PEDIATRICA</v>
      </c>
      <c r="B95" s="6"/>
      <c r="C95" s="6"/>
      <c r="D95" s="6"/>
      <c r="E95" s="8">
        <f>'14_maio'!I114</f>
        <v>181</v>
      </c>
      <c r="F95" s="8"/>
      <c r="G95" s="8"/>
      <c r="H95" s="9">
        <f>'14_maio'!L114</f>
        <v>78</v>
      </c>
      <c r="I95" s="9"/>
      <c r="J95" s="9"/>
      <c r="K95" s="9">
        <f>'14_maio'!O114</f>
        <v>103</v>
      </c>
      <c r="L95" s="9"/>
      <c r="M95" s="9"/>
      <c r="N95" s="10">
        <f>'14_maio'!R114</f>
        <v>0.43093922651933703</v>
      </c>
      <c r="O95" s="10"/>
      <c r="P95" s="10"/>
    </row>
    <row r="96" spans="1:16" ht="12.75" customHeight="1">
      <c r="A96" s="6" t="str">
        <f>'14_maio'!E115</f>
        <v>TOTAL UTI</v>
      </c>
      <c r="B96" s="6"/>
      <c r="C96" s="6"/>
      <c r="D96" s="6"/>
      <c r="E96" s="8">
        <f>'14_maio'!I115</f>
        <v>1257</v>
      </c>
      <c r="F96" s="8"/>
      <c r="G96" s="8"/>
      <c r="H96" s="9">
        <f>'14_maio'!L115</f>
        <v>839</v>
      </c>
      <c r="I96" s="9"/>
      <c r="J96" s="9"/>
      <c r="K96" s="9">
        <f>'14_maio'!O115</f>
        <v>418</v>
      </c>
      <c r="L96" s="9"/>
      <c r="M96" s="9"/>
      <c r="N96" s="10">
        <f>'14_maio'!R115</f>
        <v>0.66746221161495622</v>
      </c>
      <c r="O96" s="10"/>
      <c r="P96" s="10"/>
    </row>
    <row r="99" spans="1:16" ht="12.75" customHeight="1">
      <c r="A99" s="6" t="str">
        <f>'15_maio'!E111</f>
        <v>OCUPAÇÃO DOS LEITOS DE UTI SISTEMA ESTADUAL DE REGULAÇÃO EM 15 de  maio de  2021 (EXCETO LEITOS EXCLUSIVOS COVID)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2.75" customHeight="1">
      <c r="A100" s="6" t="str">
        <f>'15_maio'!E112</f>
        <v>TIPO DE LEITO</v>
      </c>
      <c r="B100" s="6"/>
      <c r="C100" s="6"/>
      <c r="D100" s="6"/>
      <c r="E100" s="6" t="str">
        <f>'15_maio'!I112</f>
        <v>EXISTENTES</v>
      </c>
      <c r="F100" s="6"/>
      <c r="G100" s="6"/>
      <c r="H100" s="7" t="str">
        <f>'15_maio'!L112</f>
        <v>OCUPADOS</v>
      </c>
      <c r="I100" s="7"/>
      <c r="J100" s="7"/>
      <c r="K100" s="6" t="str">
        <f>'15_maio'!O112</f>
        <v>DISPONÍVEIS</v>
      </c>
      <c r="L100" s="6"/>
      <c r="M100" s="6"/>
      <c r="N100" s="7" t="str">
        <f>'15_maio'!R112</f>
        <v>TX de ocup.</v>
      </c>
      <c r="O100" s="7"/>
      <c r="P100" s="7"/>
    </row>
    <row r="101" spans="1:16" ht="12.75" customHeight="1">
      <c r="A101" s="6" t="str">
        <f>'15_maio'!E113</f>
        <v>UTI ADULTO</v>
      </c>
      <c r="B101" s="6"/>
      <c r="C101" s="6"/>
      <c r="D101" s="6"/>
      <c r="E101" s="8">
        <f>'15_maio'!I113</f>
        <v>1076</v>
      </c>
      <c r="F101" s="8"/>
      <c r="G101" s="8"/>
      <c r="H101" s="9">
        <f>'15_maio'!L113</f>
        <v>763</v>
      </c>
      <c r="I101" s="9"/>
      <c r="J101" s="9"/>
      <c r="K101" s="9">
        <f>'15_maio'!O113</f>
        <v>313</v>
      </c>
      <c r="L101" s="9"/>
      <c r="M101" s="9"/>
      <c r="N101" s="10">
        <f>'15_maio'!R113</f>
        <v>0.70910780669144979</v>
      </c>
      <c r="O101" s="10"/>
      <c r="P101" s="10"/>
    </row>
    <row r="102" spans="1:16" ht="12.75" customHeight="1">
      <c r="A102" s="6" t="str">
        <f>'15_maio'!E114</f>
        <v>UTI PEDIATRICA</v>
      </c>
      <c r="B102" s="6"/>
      <c r="C102" s="6"/>
      <c r="D102" s="6"/>
      <c r="E102" s="8">
        <f>'15_maio'!I114</f>
        <v>181</v>
      </c>
      <c r="F102" s="8"/>
      <c r="G102" s="8"/>
      <c r="H102" s="9">
        <f>'15_maio'!L114</f>
        <v>75</v>
      </c>
      <c r="I102" s="9"/>
      <c r="J102" s="9"/>
      <c r="K102" s="9">
        <f>'15_maio'!O114</f>
        <v>106</v>
      </c>
      <c r="L102" s="9"/>
      <c r="M102" s="9"/>
      <c r="N102" s="10">
        <f>'15_maio'!R114</f>
        <v>0.4143646408839779</v>
      </c>
      <c r="O102" s="10"/>
      <c r="P102" s="10"/>
    </row>
    <row r="103" spans="1:16" ht="12.75" customHeight="1">
      <c r="A103" s="6" t="str">
        <f>'15_maio'!E115</f>
        <v>TOTAL UTI</v>
      </c>
      <c r="B103" s="6"/>
      <c r="C103" s="6"/>
      <c r="D103" s="6"/>
      <c r="E103" s="8">
        <f>'15_maio'!I115</f>
        <v>1257</v>
      </c>
      <c r="F103" s="8"/>
      <c r="G103" s="8"/>
      <c r="H103" s="9">
        <f>'15_maio'!L115</f>
        <v>838</v>
      </c>
      <c r="I103" s="9"/>
      <c r="J103" s="9"/>
      <c r="K103" s="9">
        <f>'15_maio'!O115</f>
        <v>419</v>
      </c>
      <c r="L103" s="9"/>
      <c r="M103" s="9"/>
      <c r="N103" s="10">
        <f>'15_maio'!R115</f>
        <v>0.66666666666666663</v>
      </c>
      <c r="O103" s="10"/>
      <c r="P103" s="10"/>
    </row>
    <row r="106" spans="1:16" ht="12.75" customHeight="1">
      <c r="A106" s="6" t="str">
        <f>'16_maio'!E111</f>
        <v>OCUPAÇÃO DOS LEITOS DE UTI SISTEMA ESTADUAL DE REGULAÇÃO EM 16 de  maio de  2021 (EXCETO LEITOS EXCLUSIVOS COVID)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2.75" customHeight="1">
      <c r="A107" s="6" t="str">
        <f>'16_maio'!E112</f>
        <v>TIPO DE LEITO</v>
      </c>
      <c r="B107" s="6"/>
      <c r="C107" s="6"/>
      <c r="D107" s="6"/>
      <c r="E107" s="6" t="str">
        <f>'16_maio'!I112</f>
        <v>EXISTENTES</v>
      </c>
      <c r="F107" s="6"/>
      <c r="G107" s="6"/>
      <c r="H107" s="7" t="str">
        <f>'16_maio'!L112</f>
        <v>OCUPADOS</v>
      </c>
      <c r="I107" s="7"/>
      <c r="J107" s="7"/>
      <c r="K107" s="6" t="str">
        <f>'16_maio'!O112</f>
        <v>DISPONÍVEIS</v>
      </c>
      <c r="L107" s="6"/>
      <c r="M107" s="6"/>
      <c r="N107" s="7" t="str">
        <f>'16_maio'!R112</f>
        <v>TX de ocup.</v>
      </c>
      <c r="O107" s="7"/>
      <c r="P107" s="7"/>
    </row>
    <row r="108" spans="1:16" ht="12.75" customHeight="1">
      <c r="A108" s="6" t="str">
        <f>'16_maio'!E113</f>
        <v>UTI ADULTO</v>
      </c>
      <c r="B108" s="6"/>
      <c r="C108" s="6"/>
      <c r="D108" s="6"/>
      <c r="E108" s="8">
        <f>'16_maio'!I113</f>
        <v>1076</v>
      </c>
      <c r="F108" s="8"/>
      <c r="G108" s="8"/>
      <c r="H108" s="9">
        <f>'16_maio'!L113</f>
        <v>757</v>
      </c>
      <c r="I108" s="9"/>
      <c r="J108" s="9"/>
      <c r="K108" s="9">
        <f>'16_maio'!O113</f>
        <v>319</v>
      </c>
      <c r="L108" s="9"/>
      <c r="M108" s="9"/>
      <c r="N108" s="10">
        <f>'16_maio'!R113</f>
        <v>0.70353159851301117</v>
      </c>
      <c r="O108" s="10"/>
      <c r="P108" s="10"/>
    </row>
    <row r="109" spans="1:16" ht="12.75" customHeight="1">
      <c r="A109" s="6" t="str">
        <f>'16_maio'!E114</f>
        <v>UTI PEDIATRICA</v>
      </c>
      <c r="B109" s="6"/>
      <c r="C109" s="6"/>
      <c r="D109" s="6"/>
      <c r="E109" s="8">
        <f>'16_maio'!I114</f>
        <v>181</v>
      </c>
      <c r="F109" s="8"/>
      <c r="G109" s="8"/>
      <c r="H109" s="9">
        <f>'16_maio'!L114</f>
        <v>87</v>
      </c>
      <c r="I109" s="9"/>
      <c r="J109" s="9"/>
      <c r="K109" s="9">
        <f>'16_maio'!O114</f>
        <v>94</v>
      </c>
      <c r="L109" s="9"/>
      <c r="M109" s="9"/>
      <c r="N109" s="10">
        <f>'16_maio'!R114</f>
        <v>0.48066298342541436</v>
      </c>
      <c r="O109" s="10"/>
      <c r="P109" s="10"/>
    </row>
    <row r="110" spans="1:16" ht="12.75" customHeight="1">
      <c r="A110" s="6" t="str">
        <f>'16_maio'!E115</f>
        <v>TOTAL UTI</v>
      </c>
      <c r="B110" s="6"/>
      <c r="C110" s="6"/>
      <c r="D110" s="6"/>
      <c r="E110" s="8">
        <f>'16_maio'!I115</f>
        <v>1257</v>
      </c>
      <c r="F110" s="8"/>
      <c r="G110" s="8"/>
      <c r="H110" s="9">
        <f>'16_maio'!L115</f>
        <v>844</v>
      </c>
      <c r="I110" s="9"/>
      <c r="J110" s="9"/>
      <c r="K110" s="9">
        <f>'16_maio'!O115</f>
        <v>413</v>
      </c>
      <c r="L110" s="9"/>
      <c r="M110" s="9"/>
      <c r="N110" s="10">
        <f>'16_maio'!R115</f>
        <v>0.67143993635640409</v>
      </c>
      <c r="O110" s="10"/>
      <c r="P110" s="10"/>
    </row>
    <row r="113" spans="1:16" ht="18" customHeight="1">
      <c r="A113" s="6" t="str">
        <f>'17_maio'!E111</f>
        <v>OCUPAÇÃO DOS LEITOS DE UTI SISTEMA ESTADUAL DE REGULAÇÃO EM 17 de  maio de  2021 (EXCETO LEITOS EXCLUSIVOS COVID)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2.75" customHeight="1">
      <c r="A114" s="6" t="str">
        <f>'17_maio'!E112</f>
        <v>TIPO DE LEITO</v>
      </c>
      <c r="B114" s="6"/>
      <c r="C114" s="6"/>
      <c r="D114" s="6"/>
      <c r="E114" s="6" t="str">
        <f>'17_maio'!I112</f>
        <v>EXISTENTES</v>
      </c>
      <c r="F114" s="6"/>
      <c r="G114" s="6"/>
      <c r="H114" s="7" t="str">
        <f>'17_maio'!L112</f>
        <v>OCUPADOS</v>
      </c>
      <c r="I114" s="7"/>
      <c r="J114" s="7"/>
      <c r="K114" s="6" t="str">
        <f>'17_maio'!O112</f>
        <v>DISPONÍVEIS</v>
      </c>
      <c r="L114" s="6"/>
      <c r="M114" s="6"/>
      <c r="N114" s="7" t="str">
        <f>'17_maio'!R112</f>
        <v>TX de ocup.</v>
      </c>
      <c r="O114" s="7"/>
      <c r="P114" s="7"/>
    </row>
    <row r="115" spans="1:16" ht="12.75" customHeight="1">
      <c r="A115" s="6" t="str">
        <f>'17_maio'!E113</f>
        <v>UTI ADULTO</v>
      </c>
      <c r="B115" s="6"/>
      <c r="C115" s="6"/>
      <c r="D115" s="6"/>
      <c r="E115" s="8">
        <f>'17_maio'!I113</f>
        <v>1076</v>
      </c>
      <c r="F115" s="8"/>
      <c r="G115" s="8"/>
      <c r="H115" s="9">
        <f>'17_maio'!L113</f>
        <v>730</v>
      </c>
      <c r="I115" s="9"/>
      <c r="J115" s="9"/>
      <c r="K115" s="9">
        <f>'17_maio'!O113</f>
        <v>346</v>
      </c>
      <c r="L115" s="9"/>
      <c r="M115" s="9"/>
      <c r="N115" s="10">
        <f>'17_maio'!R113</f>
        <v>0.67843866171003719</v>
      </c>
      <c r="O115" s="10"/>
      <c r="P115" s="10"/>
    </row>
    <row r="116" spans="1:16" ht="12.75" customHeight="1">
      <c r="A116" s="6" t="str">
        <f>'17_maio'!E114</f>
        <v>UTI PEDIATRICA</v>
      </c>
      <c r="B116" s="6"/>
      <c r="C116" s="6"/>
      <c r="D116" s="6"/>
      <c r="E116" s="8">
        <f>'17_maio'!I114</f>
        <v>181</v>
      </c>
      <c r="F116" s="8"/>
      <c r="G116" s="8"/>
      <c r="H116" s="9">
        <f>'17_maio'!L114</f>
        <v>86</v>
      </c>
      <c r="I116" s="9"/>
      <c r="J116" s="9"/>
      <c r="K116" s="9">
        <f>'17_maio'!O114</f>
        <v>95</v>
      </c>
      <c r="L116" s="9"/>
      <c r="M116" s="9"/>
      <c r="N116" s="10">
        <f>'17_maio'!R114</f>
        <v>0.47513812154696133</v>
      </c>
      <c r="O116" s="10"/>
      <c r="P116" s="10"/>
    </row>
    <row r="117" spans="1:16" ht="12.75" customHeight="1">
      <c r="A117" s="6" t="str">
        <f>'17_maio'!E115</f>
        <v>TOTAL UTI</v>
      </c>
      <c r="B117" s="6"/>
      <c r="C117" s="6"/>
      <c r="D117" s="6"/>
      <c r="E117" s="8">
        <f>'17_maio'!I115</f>
        <v>1257</v>
      </c>
      <c r="F117" s="8"/>
      <c r="G117" s="8"/>
      <c r="H117" s="9">
        <f>'17_maio'!L115</f>
        <v>816</v>
      </c>
      <c r="I117" s="9"/>
      <c r="J117" s="9"/>
      <c r="K117" s="9">
        <f>'17_maio'!O115</f>
        <v>441</v>
      </c>
      <c r="L117" s="9"/>
      <c r="M117" s="9"/>
      <c r="N117" s="10">
        <f>'17_maio'!R115</f>
        <v>0.64916467780429599</v>
      </c>
      <c r="O117" s="10"/>
      <c r="P117" s="10"/>
    </row>
    <row r="120" spans="1:16" ht="12.75" customHeight="1">
      <c r="A120" s="6" t="str">
        <f>'18_maio'!E111</f>
        <v>OCUPAÇÃO DOS LEITOS DE UTI SISTEMA ESTADUAL DE REGULAÇÃO EM 18 de  maio de  2021 (EXCETO LEITOS EXCLUSIVOS COVID)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2.75" customHeight="1">
      <c r="A121" s="6" t="str">
        <f>'18_maio'!E112</f>
        <v>TIPO DE LEITO</v>
      </c>
      <c r="B121" s="6"/>
      <c r="C121" s="6"/>
      <c r="D121" s="6"/>
      <c r="E121" s="6" t="str">
        <f>'18_maio'!I112</f>
        <v>EXISTENTES</v>
      </c>
      <c r="F121" s="6"/>
      <c r="G121" s="6"/>
      <c r="H121" s="7" t="str">
        <f>'18_maio'!L112</f>
        <v>OCUPADOS</v>
      </c>
      <c r="I121" s="7"/>
      <c r="J121" s="7"/>
      <c r="K121" s="6" t="str">
        <f>'18_maio'!O112</f>
        <v>DISPONÍVEIS</v>
      </c>
      <c r="L121" s="6"/>
      <c r="M121" s="6"/>
      <c r="N121" s="7" t="str">
        <f>'18_maio'!R112</f>
        <v>TX de ocup.</v>
      </c>
      <c r="O121" s="7"/>
      <c r="P121" s="7"/>
    </row>
    <row r="122" spans="1:16" ht="12.75" customHeight="1">
      <c r="A122" s="6" t="str">
        <f>'18_maio'!E113</f>
        <v>UTI ADULTO</v>
      </c>
      <c r="B122" s="6"/>
      <c r="C122" s="6"/>
      <c r="D122" s="6"/>
      <c r="E122" s="8">
        <f>'18_maio'!I113</f>
        <v>1080</v>
      </c>
      <c r="F122" s="8"/>
      <c r="G122" s="8"/>
      <c r="H122" s="9">
        <f>'18_maio'!L113</f>
        <v>747</v>
      </c>
      <c r="I122" s="9"/>
      <c r="J122" s="9"/>
      <c r="K122" s="9">
        <f>'18_maio'!O113</f>
        <v>333</v>
      </c>
      <c r="L122" s="9"/>
      <c r="M122" s="9"/>
      <c r="N122" s="10">
        <f>'18_maio'!R113</f>
        <v>0.69166666666666665</v>
      </c>
      <c r="O122" s="10"/>
      <c r="P122" s="10"/>
    </row>
    <row r="123" spans="1:16" ht="12.75" customHeight="1">
      <c r="A123" s="6" t="str">
        <f>'18_maio'!E114</f>
        <v>UTI PEDIATRICA</v>
      </c>
      <c r="B123" s="6"/>
      <c r="C123" s="6"/>
      <c r="D123" s="6"/>
      <c r="E123" s="8">
        <f>'18_maio'!I114</f>
        <v>181</v>
      </c>
      <c r="F123" s="8"/>
      <c r="G123" s="8"/>
      <c r="H123" s="9">
        <f>'18_maio'!L114</f>
        <v>81</v>
      </c>
      <c r="I123" s="9"/>
      <c r="J123" s="9"/>
      <c r="K123" s="9">
        <f>'18_maio'!O114</f>
        <v>100</v>
      </c>
      <c r="L123" s="9"/>
      <c r="M123" s="9"/>
      <c r="N123" s="10">
        <f>'18_maio'!R114</f>
        <v>0.44751381215469616</v>
      </c>
      <c r="O123" s="10"/>
      <c r="P123" s="10"/>
    </row>
    <row r="124" spans="1:16" ht="12.75" customHeight="1">
      <c r="A124" s="6" t="str">
        <f>'18_maio'!E115</f>
        <v>TOTAL UTI</v>
      </c>
      <c r="B124" s="6"/>
      <c r="C124" s="6"/>
      <c r="D124" s="6"/>
      <c r="E124" s="8">
        <f>'18_maio'!I115</f>
        <v>1261</v>
      </c>
      <c r="F124" s="8"/>
      <c r="G124" s="8"/>
      <c r="H124" s="9">
        <f>'18_maio'!L115</f>
        <v>828</v>
      </c>
      <c r="I124" s="9"/>
      <c r="J124" s="9"/>
      <c r="K124" s="9">
        <f>'18_maio'!O115</f>
        <v>433</v>
      </c>
      <c r="L124" s="9"/>
      <c r="M124" s="9"/>
      <c r="N124" s="10">
        <f>'18_maio'!R115</f>
        <v>0.65662172878667724</v>
      </c>
      <c r="O124" s="10"/>
      <c r="P124" s="10"/>
    </row>
    <row r="127" spans="1:16" ht="12.75" customHeight="1">
      <c r="A127" s="6" t="str">
        <f>'19_maio'!E111</f>
        <v>OCUPAÇÃO DOS LEITOS DE UTI SISTEMA ESTADUAL DE REGULAÇÃO EM 19 de  maio de  2021 (EXCETO LEITOS EXCLUSIVOS COVID)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2.75" customHeight="1">
      <c r="A128" s="6" t="str">
        <f>'19_maio'!E112</f>
        <v>TIPO DE LEITO</v>
      </c>
      <c r="B128" s="6"/>
      <c r="C128" s="6"/>
      <c r="D128" s="6"/>
      <c r="E128" s="6" t="str">
        <f>'19_maio'!I112</f>
        <v>EXISTENTES</v>
      </c>
      <c r="F128" s="6"/>
      <c r="G128" s="6"/>
      <c r="H128" s="7" t="str">
        <f>'19_maio'!L112</f>
        <v>OCUPADOS</v>
      </c>
      <c r="I128" s="7"/>
      <c r="J128" s="7"/>
      <c r="K128" s="6" t="str">
        <f>'19_maio'!O112</f>
        <v>DISPONÍVEIS</v>
      </c>
      <c r="L128" s="6"/>
      <c r="M128" s="6"/>
      <c r="N128" s="7" t="str">
        <f>'19_maio'!R112</f>
        <v>TX de ocup.</v>
      </c>
      <c r="O128" s="7"/>
      <c r="P128" s="7"/>
    </row>
    <row r="129" spans="1:16" ht="12.75" customHeight="1">
      <c r="A129" s="6" t="str">
        <f>'19_maio'!E113</f>
        <v>UTI ADULTO</v>
      </c>
      <c r="B129" s="6"/>
      <c r="C129" s="6"/>
      <c r="D129" s="6"/>
      <c r="E129" s="8">
        <f>'19_maio'!I113</f>
        <v>1076</v>
      </c>
      <c r="F129" s="8"/>
      <c r="G129" s="8"/>
      <c r="H129" s="9">
        <f>'19_maio'!L113</f>
        <v>753</v>
      </c>
      <c r="I129" s="9"/>
      <c r="J129" s="9"/>
      <c r="K129" s="9">
        <f>'19_maio'!O113</f>
        <v>323</v>
      </c>
      <c r="L129" s="9"/>
      <c r="M129" s="9"/>
      <c r="N129" s="10">
        <f>'19_maio'!R113</f>
        <v>0.69981412639405205</v>
      </c>
      <c r="O129" s="10"/>
      <c r="P129" s="10"/>
    </row>
    <row r="130" spans="1:16" ht="12.75" customHeight="1">
      <c r="A130" s="6" t="str">
        <f>'19_maio'!E114</f>
        <v>UTI PEDIATRICA</v>
      </c>
      <c r="B130" s="6"/>
      <c r="C130" s="6"/>
      <c r="D130" s="6"/>
      <c r="E130" s="8">
        <f>'19_maio'!I114</f>
        <v>181</v>
      </c>
      <c r="F130" s="8"/>
      <c r="G130" s="8"/>
      <c r="H130" s="9">
        <f>'19_maio'!L114</f>
        <v>84</v>
      </c>
      <c r="I130" s="9"/>
      <c r="J130" s="9"/>
      <c r="K130" s="9">
        <f>'19_maio'!O114</f>
        <v>97</v>
      </c>
      <c r="L130" s="9"/>
      <c r="M130" s="9"/>
      <c r="N130" s="10">
        <f>'19_maio'!R114</f>
        <v>0.46408839779005523</v>
      </c>
      <c r="O130" s="10"/>
      <c r="P130" s="10"/>
    </row>
    <row r="131" spans="1:16" ht="12.75" customHeight="1">
      <c r="A131" s="6" t="str">
        <f>'19_maio'!E115</f>
        <v>TOTAL UTI</v>
      </c>
      <c r="B131" s="6"/>
      <c r="C131" s="6"/>
      <c r="D131" s="6"/>
      <c r="E131" s="8">
        <f>'19_maio'!I115</f>
        <v>1257</v>
      </c>
      <c r="F131" s="8"/>
      <c r="G131" s="8"/>
      <c r="H131" s="9">
        <f>'19_maio'!L115</f>
        <v>837</v>
      </c>
      <c r="I131" s="9"/>
      <c r="J131" s="9"/>
      <c r="K131" s="9">
        <f>'19_maio'!O115</f>
        <v>420</v>
      </c>
      <c r="L131" s="9"/>
      <c r="M131" s="9"/>
      <c r="N131" s="10">
        <f>'19_maio'!R115</f>
        <v>0.66587112171837703</v>
      </c>
      <c r="O131" s="10"/>
      <c r="P131" s="10"/>
    </row>
    <row r="134" spans="1:16" ht="12.75" customHeight="1">
      <c r="A134" s="6" t="str">
        <f>'20_maio'!E111</f>
        <v>OCUPAÇÃO DOS LEITOS DE UTI SISTEMA ESTADUAL DE REGULAÇÃO EM 20 de  maio de  2021 (EXCETO LEITOS EXCLUSIVOS COVID)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2.75" customHeight="1">
      <c r="A135" s="6" t="str">
        <f>'20_maio'!E112</f>
        <v>TIPO DE LEITO</v>
      </c>
      <c r="B135" s="6"/>
      <c r="C135" s="6"/>
      <c r="D135" s="6"/>
      <c r="E135" s="6" t="str">
        <f>'20_maio'!I112</f>
        <v>EXISTENTES</v>
      </c>
      <c r="F135" s="6"/>
      <c r="G135" s="6"/>
      <c r="H135" s="7" t="str">
        <f>'20_maio'!L112</f>
        <v>OCUPADOS</v>
      </c>
      <c r="I135" s="7"/>
      <c r="J135" s="7"/>
      <c r="K135" s="6" t="str">
        <f>'20_maio'!O112</f>
        <v>DISPONÍVEIS</v>
      </c>
      <c r="L135" s="6"/>
      <c r="M135" s="6"/>
      <c r="N135" s="7" t="str">
        <f>'20_maio'!R112</f>
        <v>TX de ocup.</v>
      </c>
      <c r="O135" s="7"/>
      <c r="P135" s="7"/>
    </row>
    <row r="136" spans="1:16" ht="12.75" customHeight="1">
      <c r="A136" s="6" t="str">
        <f>'20_maio'!E113</f>
        <v>UTI ADULTO</v>
      </c>
      <c r="B136" s="6"/>
      <c r="C136" s="6"/>
      <c r="D136" s="6"/>
      <c r="E136" s="8">
        <f>'20_maio'!I113</f>
        <v>1076</v>
      </c>
      <c r="F136" s="8"/>
      <c r="G136" s="8"/>
      <c r="H136" s="9">
        <f>'20_maio'!L113</f>
        <v>755</v>
      </c>
      <c r="I136" s="9"/>
      <c r="J136" s="9"/>
      <c r="K136" s="9">
        <f>'20_maio'!O113</f>
        <v>321</v>
      </c>
      <c r="L136" s="9"/>
      <c r="M136" s="9"/>
      <c r="N136" s="10">
        <f>'20_maio'!R113</f>
        <v>0.70167286245353155</v>
      </c>
      <c r="O136" s="10"/>
      <c r="P136" s="10"/>
    </row>
    <row r="137" spans="1:16" ht="12.75" customHeight="1">
      <c r="A137" s="6" t="str">
        <f>'20_maio'!E114</f>
        <v>UTI PEDIATRICA</v>
      </c>
      <c r="B137" s="6"/>
      <c r="C137" s="6"/>
      <c r="D137" s="6"/>
      <c r="E137" s="8">
        <f>'20_maio'!I114</f>
        <v>181</v>
      </c>
      <c r="F137" s="8"/>
      <c r="G137" s="8"/>
      <c r="H137" s="9">
        <f>'20_maio'!L114</f>
        <v>78</v>
      </c>
      <c r="I137" s="9"/>
      <c r="J137" s="9"/>
      <c r="K137" s="9">
        <f>'20_maio'!O114</f>
        <v>103</v>
      </c>
      <c r="L137" s="9"/>
      <c r="M137" s="9"/>
      <c r="N137" s="10">
        <f>'20_maio'!R114</f>
        <v>0.43093922651933703</v>
      </c>
      <c r="O137" s="10"/>
      <c r="P137" s="10"/>
    </row>
    <row r="138" spans="1:16" ht="12.75" customHeight="1">
      <c r="A138" s="6" t="str">
        <f>'20_maio'!E115</f>
        <v>TOTAL UTI</v>
      </c>
      <c r="B138" s="6"/>
      <c r="C138" s="6"/>
      <c r="D138" s="6"/>
      <c r="E138" s="8">
        <f>'20_maio'!I115</f>
        <v>1257</v>
      </c>
      <c r="F138" s="8"/>
      <c r="G138" s="8"/>
      <c r="H138" s="9">
        <f>'20_maio'!L115</f>
        <v>833</v>
      </c>
      <c r="I138" s="9"/>
      <c r="J138" s="9"/>
      <c r="K138" s="9">
        <f>'20_maio'!O115</f>
        <v>424</v>
      </c>
      <c r="L138" s="9"/>
      <c r="M138" s="9"/>
      <c r="N138" s="10">
        <f>'20_maio'!R115</f>
        <v>0.66268894192521877</v>
      </c>
      <c r="O138" s="10"/>
      <c r="P138" s="10"/>
    </row>
    <row r="141" spans="1:16" ht="12.75" customHeight="1">
      <c r="A141" s="6" t="str">
        <f>'21_maio'!E111</f>
        <v>OCUPAÇÃO DOS LEITOS DE UTI SISTEMA ESTADUAL DE REGULAÇÃO EM 21 de maio de  2021 (EXCETO LEITOS EXCLUSIVOS COVID)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2.75" customHeight="1">
      <c r="A142" s="6" t="str">
        <f>'21_maio'!E112</f>
        <v>TIPO DE LEITO</v>
      </c>
      <c r="B142" s="6"/>
      <c r="C142" s="6"/>
      <c r="D142" s="6"/>
      <c r="E142" s="6" t="str">
        <f>'21_maio'!I112</f>
        <v>EXISTENTES</v>
      </c>
      <c r="F142" s="6"/>
      <c r="G142" s="6"/>
      <c r="H142" s="7" t="str">
        <f>'21_maio'!L112</f>
        <v>OCUPADOS</v>
      </c>
      <c r="I142" s="7"/>
      <c r="J142" s="7"/>
      <c r="K142" s="6" t="str">
        <f>'21_maio'!O112</f>
        <v>DISPONÍVEIS</v>
      </c>
      <c r="L142" s="6"/>
      <c r="M142" s="6"/>
      <c r="N142" s="7" t="str">
        <f>'21_maio'!R112</f>
        <v>TX de ocup.</v>
      </c>
      <c r="O142" s="7"/>
      <c r="P142" s="7"/>
    </row>
    <row r="143" spans="1:16" ht="12.75" customHeight="1">
      <c r="A143" s="6" t="str">
        <f>'21_maio'!E113</f>
        <v>UTI ADULTO</v>
      </c>
      <c r="B143" s="6"/>
      <c r="C143" s="6"/>
      <c r="D143" s="6"/>
      <c r="E143" s="8">
        <f>'21_maio'!I113</f>
        <v>1076</v>
      </c>
      <c r="F143" s="8"/>
      <c r="G143" s="8"/>
      <c r="H143" s="9">
        <f>'21_maio'!L113</f>
        <v>753</v>
      </c>
      <c r="I143" s="9"/>
      <c r="J143" s="9"/>
      <c r="K143" s="9">
        <f>'21_maio'!O113</f>
        <v>323</v>
      </c>
      <c r="L143" s="9"/>
      <c r="M143" s="9"/>
      <c r="N143" s="10">
        <f>'21_maio'!R113</f>
        <v>0.69981412639405205</v>
      </c>
      <c r="O143" s="10"/>
      <c r="P143" s="10"/>
    </row>
    <row r="144" spans="1:16" ht="12.75" customHeight="1">
      <c r="A144" s="6" t="str">
        <f>'21_maio'!E114</f>
        <v>UTI PEDIATRICA</v>
      </c>
      <c r="B144" s="6"/>
      <c r="C144" s="6"/>
      <c r="D144" s="6"/>
      <c r="E144" s="8">
        <f>'21_maio'!I114</f>
        <v>181</v>
      </c>
      <c r="F144" s="8"/>
      <c r="G144" s="8"/>
      <c r="H144" s="9">
        <f>'21_maio'!L114</f>
        <v>72</v>
      </c>
      <c r="I144" s="9"/>
      <c r="J144" s="9"/>
      <c r="K144" s="9">
        <f>'21_maio'!O114</f>
        <v>109</v>
      </c>
      <c r="L144" s="9"/>
      <c r="M144" s="9"/>
      <c r="N144" s="10">
        <f>'21_maio'!R114</f>
        <v>0.39779005524861877</v>
      </c>
      <c r="O144" s="10"/>
      <c r="P144" s="10"/>
    </row>
    <row r="145" spans="1:16" ht="12.75" customHeight="1">
      <c r="A145" s="6" t="str">
        <f>'21_maio'!E115</f>
        <v>TOTAL UTI</v>
      </c>
      <c r="B145" s="6"/>
      <c r="C145" s="6"/>
      <c r="D145" s="6"/>
      <c r="E145" s="8">
        <f>'21_maio'!I115</f>
        <v>1257</v>
      </c>
      <c r="F145" s="8"/>
      <c r="G145" s="8"/>
      <c r="H145" s="9">
        <f>'21_maio'!L115</f>
        <v>825</v>
      </c>
      <c r="I145" s="9"/>
      <c r="J145" s="9"/>
      <c r="K145" s="9">
        <f>'21_maio'!O115</f>
        <v>432</v>
      </c>
      <c r="L145" s="9"/>
      <c r="M145" s="9"/>
      <c r="N145" s="10">
        <f>'21_maio'!R115</f>
        <v>0.65632458233890212</v>
      </c>
      <c r="O145" s="10"/>
      <c r="P145" s="10"/>
    </row>
    <row r="147" spans="1:16" ht="12.75" customHeight="1">
      <c r="A147" s="6" t="str">
        <f>'22_maio'!$E$111</f>
        <v>OCUPAÇÃO DOS LEITOS DE UTI SISTEMA ESTADUAL DE REGULAÇÃO EM  de 22 maio de  2021 (EXCETO LEITOS EXCLUSIVOS COVID)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2.75" customHeight="1">
      <c r="A148" s="12" t="str">
        <f>'22_maio'!$E$112</f>
        <v>TIPO DE LEITO</v>
      </c>
      <c r="B148" s="12"/>
      <c r="C148" s="12"/>
      <c r="D148" s="12"/>
      <c r="E148" s="12" t="str">
        <f>'22_maio'!$I$112</f>
        <v>EXISTENTES</v>
      </c>
      <c r="F148" s="12"/>
      <c r="G148" s="12"/>
      <c r="H148" s="13" t="str">
        <f>'22_maio'!$L$112</f>
        <v>OCUPADOS</v>
      </c>
      <c r="I148" s="13"/>
      <c r="J148" s="13"/>
      <c r="K148" s="12" t="str">
        <f>'22_maio'!$O$112</f>
        <v>DISPONÍVEIS</v>
      </c>
      <c r="L148" s="12"/>
      <c r="M148" s="12"/>
      <c r="N148" s="13" t="str">
        <f>'22_maio'!$R$112</f>
        <v>TX de ocup.</v>
      </c>
      <c r="O148" s="13"/>
      <c r="P148" s="13"/>
    </row>
    <row r="149" spans="1:16" ht="12.75" customHeight="1">
      <c r="A149" s="12" t="str">
        <f>'22_maio'!$E$113</f>
        <v>UTI ADULTO</v>
      </c>
      <c r="B149" s="12"/>
      <c r="C149" s="12"/>
      <c r="D149" s="12"/>
      <c r="E149" s="14">
        <f>'22_maio'!$I$113</f>
        <v>1076</v>
      </c>
      <c r="F149" s="14"/>
      <c r="G149" s="14"/>
      <c r="H149" s="15">
        <f>'22_maio'!$L$113</f>
        <v>732</v>
      </c>
      <c r="I149" s="15"/>
      <c r="J149" s="15"/>
      <c r="K149" s="15">
        <f>'22_maio'!$O$113</f>
        <v>344</v>
      </c>
      <c r="L149" s="15"/>
      <c r="M149" s="15"/>
      <c r="N149" s="16">
        <f>'22_maio'!$R$113</f>
        <v>0.6802973977695167</v>
      </c>
      <c r="O149" s="16"/>
      <c r="P149" s="16"/>
    </row>
    <row r="150" spans="1:16" ht="12.75" customHeight="1">
      <c r="A150" s="12" t="str">
        <f>'22_maio'!$E$114</f>
        <v>UTI PEDIATRICA</v>
      </c>
      <c r="B150" s="12"/>
      <c r="C150" s="12"/>
      <c r="D150" s="12"/>
      <c r="E150" s="14">
        <f>'22_maio'!$I$114</f>
        <v>181</v>
      </c>
      <c r="F150" s="14"/>
      <c r="G150" s="14"/>
      <c r="H150" s="15">
        <f>'22_maio'!$L$114</f>
        <v>80</v>
      </c>
      <c r="I150" s="15"/>
      <c r="J150" s="15"/>
      <c r="K150" s="15">
        <f>'22_maio'!$O$114</f>
        <v>101</v>
      </c>
      <c r="L150" s="15"/>
      <c r="M150" s="15"/>
      <c r="N150" s="16">
        <f>'22_maio'!$R$114</f>
        <v>0.44198895027624308</v>
      </c>
      <c r="O150" s="16"/>
      <c r="P150" s="16"/>
    </row>
    <row r="151" spans="1:16" ht="12.75" customHeight="1">
      <c r="A151" s="12" t="str">
        <f>'22_maio'!$E$115</f>
        <v>TOTAL UTI</v>
      </c>
      <c r="B151" s="12"/>
      <c r="C151" s="12"/>
      <c r="D151" s="12"/>
      <c r="E151" s="14">
        <f>'22_maio'!$I$115</f>
        <v>1257</v>
      </c>
      <c r="F151" s="14"/>
      <c r="G151" s="14"/>
      <c r="H151" s="15">
        <f>'22_maio'!$L$115</f>
        <v>812</v>
      </c>
      <c r="I151" s="15"/>
      <c r="J151" s="15"/>
      <c r="K151" s="15">
        <f>'22_maio'!$O$115</f>
        <v>445</v>
      </c>
      <c r="L151" s="15"/>
      <c r="M151" s="15"/>
      <c r="N151" s="16">
        <f>'22_maio'!$R$115</f>
        <v>0.64598249801113761</v>
      </c>
      <c r="O151" s="16"/>
      <c r="P151" s="16"/>
    </row>
    <row r="154" spans="1:16" ht="12.75" customHeight="1">
      <c r="A154" s="6" t="str">
        <f>'23_maio'!$E$111</f>
        <v>OCUPAÇÃO DOS LEITOS DE UTI SISTEMA ESTADUAL DE REGULAÇÃO EM  de 23 maio de  2021 (EXCETO LEITOS EXCLUSIVOS COVID)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2.75" customHeight="1">
      <c r="A155" s="12" t="str">
        <f>'23_maio'!$E$112</f>
        <v>TIPO DE LEITO</v>
      </c>
      <c r="B155" s="12"/>
      <c r="C155" s="12"/>
      <c r="D155" s="12"/>
      <c r="E155" s="12" t="str">
        <f>'23_maio'!$I$112</f>
        <v>EXISTENTES</v>
      </c>
      <c r="F155" s="12"/>
      <c r="G155" s="12"/>
      <c r="H155" s="13" t="str">
        <f>'23_maio'!$L$112</f>
        <v>OCUPADOS</v>
      </c>
      <c r="I155" s="13"/>
      <c r="J155" s="13"/>
      <c r="K155" s="12" t="str">
        <f>'23_maio'!$O$112</f>
        <v>DISPONÍVEIS</v>
      </c>
      <c r="L155" s="12"/>
      <c r="M155" s="12"/>
      <c r="N155" s="13" t="str">
        <f>'23_maio'!$R$112</f>
        <v>TX de ocup.</v>
      </c>
      <c r="O155" s="13"/>
      <c r="P155" s="13"/>
    </row>
    <row r="156" spans="1:16" ht="12.75" customHeight="1">
      <c r="A156" s="12" t="str">
        <f>'23_maio'!$E$113</f>
        <v>UTI ADULTO</v>
      </c>
      <c r="B156" s="12"/>
      <c r="C156" s="12"/>
      <c r="D156" s="12"/>
      <c r="E156" s="14">
        <f>'23_maio'!$I$113</f>
        <v>1076</v>
      </c>
      <c r="F156" s="14"/>
      <c r="G156" s="14"/>
      <c r="H156" s="15">
        <f>'23_maio'!$L$113</f>
        <v>742</v>
      </c>
      <c r="I156" s="15"/>
      <c r="J156" s="15"/>
      <c r="K156" s="15">
        <f>'23_maio'!$O$113</f>
        <v>334</v>
      </c>
      <c r="L156" s="15"/>
      <c r="M156" s="15"/>
      <c r="N156" s="16">
        <f>'23_maio'!$R$113</f>
        <v>0.68959107806691455</v>
      </c>
      <c r="O156" s="16"/>
      <c r="P156" s="16"/>
    </row>
    <row r="157" spans="1:16" ht="12.75" customHeight="1">
      <c r="A157" s="12" t="str">
        <f>'23_maio'!$E$114</f>
        <v>UTI PEDIATRICA</v>
      </c>
      <c r="B157" s="12"/>
      <c r="C157" s="12"/>
      <c r="D157" s="12"/>
      <c r="E157" s="14">
        <f>'23_maio'!$I$114</f>
        <v>181</v>
      </c>
      <c r="F157" s="14"/>
      <c r="G157" s="14"/>
      <c r="H157" s="15">
        <f>'23_maio'!$L$114</f>
        <v>81</v>
      </c>
      <c r="I157" s="15"/>
      <c r="J157" s="15"/>
      <c r="K157" s="15">
        <f>'23_maio'!$O$114</f>
        <v>100</v>
      </c>
      <c r="L157" s="15"/>
      <c r="M157" s="15"/>
      <c r="N157" s="16">
        <f>'23_maio'!$R$114</f>
        <v>0.44751381215469616</v>
      </c>
      <c r="O157" s="16"/>
      <c r="P157" s="16"/>
    </row>
    <row r="158" spans="1:16" ht="12.75" customHeight="1">
      <c r="A158" s="12" t="str">
        <f>'23_maio'!$E$115</f>
        <v>TOTAL UTI</v>
      </c>
      <c r="B158" s="12"/>
      <c r="C158" s="12"/>
      <c r="D158" s="12"/>
      <c r="E158" s="14">
        <f>'23_maio'!$I$115</f>
        <v>1257</v>
      </c>
      <c r="F158" s="14"/>
      <c r="G158" s="14"/>
      <c r="H158" s="15">
        <f>'23_maio'!$L$115</f>
        <v>823</v>
      </c>
      <c r="I158" s="15"/>
      <c r="J158" s="15"/>
      <c r="K158" s="15">
        <f>'23_maio'!$O$115</f>
        <v>434</v>
      </c>
      <c r="L158" s="15"/>
      <c r="M158" s="15"/>
      <c r="N158" s="16">
        <f>'23_maio'!$R$115</f>
        <v>0.65473349244232304</v>
      </c>
      <c r="O158" s="16"/>
      <c r="P158" s="16"/>
    </row>
    <row r="161" spans="1:16" ht="18" customHeight="1">
      <c r="A161" s="6" t="str">
        <f>'24_maio'!E111</f>
        <v>OCUPAÇÃO DOS LEITOS DE UTI SISTEMA ESTADUAL DE REGULAÇÃO EM 24 de  maio de  2021 (EXCETO LEITOS EXCLUSIVOS COVID)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2.75" customHeight="1">
      <c r="A162" s="6" t="str">
        <f>'24_maio'!E112</f>
        <v>TIPO DE LEITO</v>
      </c>
      <c r="B162" s="6"/>
      <c r="C162" s="6"/>
      <c r="D162" s="6"/>
      <c r="E162" s="6" t="str">
        <f>'24_maio'!I112</f>
        <v>EXISTENTES</v>
      </c>
      <c r="F162" s="6"/>
      <c r="G162" s="6"/>
      <c r="H162" s="7" t="str">
        <f>'24_maio'!L112</f>
        <v>OCUPADOS</v>
      </c>
      <c r="I162" s="7"/>
      <c r="J162" s="7"/>
      <c r="K162" s="6" t="str">
        <f>'24_maio'!O112</f>
        <v>DISPONÍVEIS</v>
      </c>
      <c r="L162" s="6"/>
      <c r="M162" s="6"/>
      <c r="N162" s="7" t="str">
        <f>'24_maio'!R112</f>
        <v>TX de ocup.</v>
      </c>
      <c r="O162" s="7"/>
      <c r="P162" s="7"/>
    </row>
    <row r="163" spans="1:16" ht="12.75" customHeight="1">
      <c r="A163" s="6" t="str">
        <f>'24_maio'!E113</f>
        <v>UTI ADULTO</v>
      </c>
      <c r="B163" s="6"/>
      <c r="C163" s="6"/>
      <c r="D163" s="6"/>
      <c r="E163" s="8">
        <f>'24_maio'!I113</f>
        <v>1076</v>
      </c>
      <c r="F163" s="8"/>
      <c r="G163" s="8"/>
      <c r="H163" s="9">
        <f>'24_maio'!L113</f>
        <v>757</v>
      </c>
      <c r="I163" s="9"/>
      <c r="J163" s="9"/>
      <c r="K163" s="9">
        <f>'24_maio'!O113</f>
        <v>319</v>
      </c>
      <c r="L163" s="9"/>
      <c r="M163" s="9"/>
      <c r="N163" s="10">
        <f>'24_maio'!R113</f>
        <v>0.70353159851301117</v>
      </c>
      <c r="O163" s="10"/>
      <c r="P163" s="10"/>
    </row>
    <row r="164" spans="1:16" ht="12.75" customHeight="1">
      <c r="A164" s="6" t="str">
        <f>'24_maio'!E114</f>
        <v>UTI PEDIATRICA</v>
      </c>
      <c r="B164" s="6"/>
      <c r="C164" s="6"/>
      <c r="D164" s="6"/>
      <c r="E164" s="8">
        <f>'24_maio'!I114</f>
        <v>181</v>
      </c>
      <c r="F164" s="8"/>
      <c r="G164" s="8"/>
      <c r="H164" s="9">
        <f>'24_maio'!L114</f>
        <v>81</v>
      </c>
      <c r="I164" s="9"/>
      <c r="J164" s="9"/>
      <c r="K164" s="9">
        <f>'24_maio'!O114</f>
        <v>100</v>
      </c>
      <c r="L164" s="9"/>
      <c r="M164" s="9"/>
      <c r="N164" s="10">
        <f>'24_maio'!R114</f>
        <v>0.44751381215469616</v>
      </c>
      <c r="O164" s="10"/>
      <c r="P164" s="10"/>
    </row>
    <row r="165" spans="1:16" ht="12.75" customHeight="1">
      <c r="A165" s="6" t="str">
        <f>'24_maio'!E115</f>
        <v>TOTAL UTI</v>
      </c>
      <c r="B165" s="6"/>
      <c r="C165" s="6"/>
      <c r="D165" s="6"/>
      <c r="E165" s="8">
        <f>'24_maio'!I115</f>
        <v>1257</v>
      </c>
      <c r="F165" s="8"/>
      <c r="G165" s="8"/>
      <c r="H165" s="9">
        <f>'24_maio'!L115</f>
        <v>838</v>
      </c>
      <c r="I165" s="9"/>
      <c r="J165" s="9"/>
      <c r="K165" s="9">
        <f>'24_maio'!O115</f>
        <v>419</v>
      </c>
      <c r="L165" s="9"/>
      <c r="M165" s="9"/>
      <c r="N165" s="10">
        <f>'24_maio'!R115</f>
        <v>0.66666666666666663</v>
      </c>
      <c r="O165" s="10"/>
      <c r="P165" s="10"/>
    </row>
    <row r="168" spans="1:16" ht="12.75" customHeight="1">
      <c r="A168" s="6" t="str">
        <f>'25_maio'!E111</f>
        <v>OCUPAÇÃO DOS LEITOS DE UTI SISTEMA ESTADUAL DE REGULAÇÃO EM 25 de maio de  2021 (EXCETO LEITOS EXCLUSIVOS COVID)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2.75" customHeight="1">
      <c r="A169" s="6" t="str">
        <f>'25_maio'!E112</f>
        <v>TIPO DE LEITO</v>
      </c>
      <c r="B169" s="6"/>
      <c r="C169" s="6"/>
      <c r="D169" s="6"/>
      <c r="E169" s="6" t="str">
        <f>'25_maio'!I112</f>
        <v>EXISTENTES</v>
      </c>
      <c r="F169" s="6"/>
      <c r="G169" s="6"/>
      <c r="H169" s="7" t="str">
        <f>'25_maio'!L112</f>
        <v>OCUPADOS</v>
      </c>
      <c r="I169" s="7"/>
      <c r="J169" s="7"/>
      <c r="K169" s="6" t="str">
        <f>'25_maio'!O112</f>
        <v>DISPONÍVEIS</v>
      </c>
      <c r="L169" s="6"/>
      <c r="M169" s="6"/>
      <c r="N169" s="7" t="str">
        <f>'25_maio'!R112</f>
        <v>TX de ocup.</v>
      </c>
      <c r="O169" s="7"/>
      <c r="P169" s="7"/>
    </row>
    <row r="170" spans="1:16" ht="12.75" customHeight="1">
      <c r="A170" s="6" t="str">
        <f>'25_maio'!E113</f>
        <v>UTI ADULTO</v>
      </c>
      <c r="B170" s="6"/>
      <c r="C170" s="6"/>
      <c r="D170" s="6"/>
      <c r="E170" s="8">
        <f>'25_maio'!I113</f>
        <v>1076</v>
      </c>
      <c r="F170" s="8"/>
      <c r="G170" s="8"/>
      <c r="H170" s="9">
        <f>'25_maio'!L113</f>
        <v>746</v>
      </c>
      <c r="I170" s="9"/>
      <c r="J170" s="9"/>
      <c r="K170" s="9">
        <f>'25_maio'!O113</f>
        <v>330</v>
      </c>
      <c r="L170" s="9"/>
      <c r="M170" s="9"/>
      <c r="N170" s="10">
        <f>'25_maio'!R113</f>
        <v>0.69330855018587356</v>
      </c>
      <c r="O170" s="10"/>
      <c r="P170" s="10"/>
    </row>
    <row r="171" spans="1:16" ht="12.75" customHeight="1">
      <c r="A171" s="6" t="str">
        <f>'25_maio'!E114</f>
        <v>UTI PEDIATRICA</v>
      </c>
      <c r="B171" s="6"/>
      <c r="C171" s="6"/>
      <c r="D171" s="6"/>
      <c r="E171" s="8">
        <f>'25_maio'!I114</f>
        <v>181</v>
      </c>
      <c r="F171" s="8"/>
      <c r="G171" s="8"/>
      <c r="H171" s="9">
        <f>'25_maio'!L114</f>
        <v>83</v>
      </c>
      <c r="I171" s="9"/>
      <c r="J171" s="9"/>
      <c r="K171" s="9">
        <f>'25_maio'!O114</f>
        <v>98</v>
      </c>
      <c r="L171" s="9"/>
      <c r="M171" s="9"/>
      <c r="N171" s="10">
        <f>'25_maio'!R114</f>
        <v>0.4585635359116022</v>
      </c>
      <c r="O171" s="10"/>
      <c r="P171" s="10"/>
    </row>
    <row r="172" spans="1:16" ht="12.75" customHeight="1">
      <c r="A172" s="6" t="str">
        <f>'25_maio'!E115</f>
        <v>TOTAL UTI</v>
      </c>
      <c r="B172" s="6"/>
      <c r="C172" s="6"/>
      <c r="D172" s="6"/>
      <c r="E172" s="8">
        <f>'25_maio'!I115</f>
        <v>1257</v>
      </c>
      <c r="F172" s="8"/>
      <c r="G172" s="8"/>
      <c r="H172" s="9">
        <f>'25_maio'!L115</f>
        <v>829</v>
      </c>
      <c r="I172" s="9"/>
      <c r="J172" s="9"/>
      <c r="K172" s="9">
        <f>'25_maio'!O115</f>
        <v>428</v>
      </c>
      <c r="L172" s="9"/>
      <c r="M172" s="9"/>
      <c r="N172" s="10">
        <f>'25_maio'!R115</f>
        <v>0.6595067621320605</v>
      </c>
      <c r="O172" s="10"/>
      <c r="P172" s="10"/>
    </row>
    <row r="175" spans="1:16" ht="12.75" customHeight="1">
      <c r="A175" s="6" t="str">
        <f>'26_maio'!E113</f>
        <v>OCUPAÇÃO DOS LEITOS DE UTI SISTEMA ESTADUAL DE REGULAÇÃO EM 26 de  maio de  2021 (EXCETO LEITOS EXCLUSIVOS COVID)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2.75" customHeight="1">
      <c r="A176" s="6" t="str">
        <f>'26_maio'!E114</f>
        <v>TIPO DE LEITO</v>
      </c>
      <c r="B176" s="6"/>
      <c r="C176" s="6"/>
      <c r="D176" s="6"/>
      <c r="E176" s="6" t="str">
        <f>'26_maio'!I114</f>
        <v>EXISTENTES</v>
      </c>
      <c r="F176" s="6"/>
      <c r="G176" s="6"/>
      <c r="H176" s="7" t="str">
        <f>'26_maio'!L114</f>
        <v>OCUPADOS</v>
      </c>
      <c r="I176" s="7"/>
      <c r="J176" s="7"/>
      <c r="K176" s="6" t="str">
        <f>'26_maio'!O114</f>
        <v>DISPONÍVEIS</v>
      </c>
      <c r="L176" s="6"/>
      <c r="M176" s="6"/>
      <c r="N176" s="7" t="str">
        <f>'26_maio'!R114</f>
        <v>TX de ocup.</v>
      </c>
      <c r="O176" s="7"/>
      <c r="P176" s="7"/>
    </row>
    <row r="177" spans="1:16" ht="12.75" customHeight="1">
      <c r="A177" s="6" t="str">
        <f>'26_maio'!E115</f>
        <v>UTI ADULTO</v>
      </c>
      <c r="B177" s="6"/>
      <c r="C177" s="6"/>
      <c r="D177" s="6"/>
      <c r="E177" s="8">
        <f>'26_maio'!I115</f>
        <v>986</v>
      </c>
      <c r="F177" s="8"/>
      <c r="G177" s="8"/>
      <c r="H177" s="9">
        <f>'26_maio'!L115</f>
        <v>752</v>
      </c>
      <c r="I177" s="9"/>
      <c r="J177" s="9"/>
      <c r="K177" s="9">
        <f>'26_maio'!O115</f>
        <v>234</v>
      </c>
      <c r="L177" s="9"/>
      <c r="M177" s="9"/>
      <c r="N177" s="10">
        <f>'26_maio'!R115</f>
        <v>0.76267748478701824</v>
      </c>
      <c r="O177" s="10"/>
      <c r="P177" s="10"/>
    </row>
    <row r="178" spans="1:16" ht="12.75" customHeight="1">
      <c r="A178" s="6" t="str">
        <f>'26_maio'!E116</f>
        <v>UTI PEDIATRICA</v>
      </c>
      <c r="B178" s="6"/>
      <c r="C178" s="6"/>
      <c r="D178" s="6"/>
      <c r="E178" s="8">
        <f>'26_maio'!I116</f>
        <v>175</v>
      </c>
      <c r="F178" s="8"/>
      <c r="G178" s="8"/>
      <c r="H178" s="9">
        <f>'26_maio'!L116</f>
        <v>84</v>
      </c>
      <c r="I178" s="9"/>
      <c r="J178" s="9"/>
      <c r="K178" s="9">
        <f>'26_maio'!O116</f>
        <v>91</v>
      </c>
      <c r="L178" s="9"/>
      <c r="M178" s="9"/>
      <c r="N178" s="10">
        <f>'26_maio'!R116</f>
        <v>0.48</v>
      </c>
      <c r="O178" s="10"/>
      <c r="P178" s="10"/>
    </row>
    <row r="179" spans="1:16" ht="12.75" customHeight="1">
      <c r="A179" s="6" t="str">
        <f>'26_maio'!E117</f>
        <v>TOTAL UTI</v>
      </c>
      <c r="B179" s="6"/>
      <c r="C179" s="6"/>
      <c r="D179" s="6"/>
      <c r="E179" s="8">
        <f>'26_maio'!I117</f>
        <v>1161</v>
      </c>
      <c r="F179" s="8"/>
      <c r="G179" s="8"/>
      <c r="H179" s="9">
        <f>'26_maio'!L117</f>
        <v>836</v>
      </c>
      <c r="I179" s="9"/>
      <c r="J179" s="9"/>
      <c r="K179" s="9">
        <f>'26_maio'!O117</f>
        <v>325</v>
      </c>
      <c r="L179" s="9"/>
      <c r="M179" s="9"/>
      <c r="N179" s="10">
        <f>'26_maio'!R117</f>
        <v>0.72006890611541774</v>
      </c>
      <c r="O179" s="10"/>
      <c r="P179" s="10"/>
    </row>
    <row r="182" spans="1:16" ht="12.75" customHeight="1">
      <c r="A182" s="6" t="e">
        <f>#REF!</f>
        <v>#REF!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2.75" customHeight="1">
      <c r="A183" s="6" t="e">
        <f>#REF!</f>
        <v>#REF!</v>
      </c>
      <c r="B183" s="6"/>
      <c r="C183" s="6"/>
      <c r="D183" s="6"/>
      <c r="E183" s="6" t="e">
        <f>#REF!</f>
        <v>#REF!</v>
      </c>
      <c r="F183" s="6"/>
      <c r="G183" s="6"/>
      <c r="H183" s="7" t="e">
        <f>#REF!</f>
        <v>#REF!</v>
      </c>
      <c r="I183" s="7"/>
      <c r="J183" s="7"/>
      <c r="K183" s="6" t="e">
        <f>#REF!</f>
        <v>#REF!</v>
      </c>
      <c r="L183" s="6"/>
      <c r="M183" s="6"/>
      <c r="N183" s="7" t="e">
        <f>#REF!</f>
        <v>#REF!</v>
      </c>
      <c r="O183" s="7"/>
      <c r="P183" s="7"/>
    </row>
    <row r="184" spans="1:16" ht="12.75" customHeight="1">
      <c r="A184" s="6" t="e">
        <f>#REF!</f>
        <v>#REF!</v>
      </c>
      <c r="B184" s="6"/>
      <c r="C184" s="6"/>
      <c r="D184" s="6"/>
      <c r="E184" s="8" t="e">
        <f>#REF!</f>
        <v>#REF!</v>
      </c>
      <c r="F184" s="8"/>
      <c r="G184" s="8"/>
      <c r="H184" s="9" t="e">
        <f>#REF!</f>
        <v>#REF!</v>
      </c>
      <c r="I184" s="9"/>
      <c r="J184" s="9"/>
      <c r="K184" s="9" t="e">
        <f>#REF!</f>
        <v>#REF!</v>
      </c>
      <c r="L184" s="9"/>
      <c r="M184" s="9"/>
      <c r="N184" s="10" t="e">
        <f>#REF!</f>
        <v>#REF!</v>
      </c>
      <c r="O184" s="10"/>
      <c r="P184" s="10"/>
    </row>
    <row r="185" spans="1:16" ht="12.75" customHeight="1">
      <c r="A185" s="6" t="e">
        <f>#REF!</f>
        <v>#REF!</v>
      </c>
      <c r="B185" s="6"/>
      <c r="C185" s="6"/>
      <c r="D185" s="6"/>
      <c r="E185" s="8" t="e">
        <f>#REF!</f>
        <v>#REF!</v>
      </c>
      <c r="F185" s="8"/>
      <c r="G185" s="8"/>
      <c r="H185" s="9" t="e">
        <f>#REF!</f>
        <v>#REF!</v>
      </c>
      <c r="I185" s="9"/>
      <c r="J185" s="9"/>
      <c r="K185" s="9" t="e">
        <f>#REF!</f>
        <v>#REF!</v>
      </c>
      <c r="L185" s="9"/>
      <c r="M185" s="9"/>
      <c r="N185" s="10" t="e">
        <f>#REF!</f>
        <v>#REF!</v>
      </c>
      <c r="O185" s="10"/>
      <c r="P185" s="10"/>
    </row>
    <row r="186" spans="1:16" ht="12.75" customHeight="1">
      <c r="A186" s="6" t="e">
        <f>#REF!</f>
        <v>#REF!</v>
      </c>
      <c r="B186" s="6"/>
      <c r="C186" s="6"/>
      <c r="D186" s="6"/>
      <c r="E186" s="8" t="e">
        <f>#REF!</f>
        <v>#REF!</v>
      </c>
      <c r="F186" s="8"/>
      <c r="G186" s="8"/>
      <c r="H186" s="9" t="e">
        <f>#REF!</f>
        <v>#REF!</v>
      </c>
      <c r="I186" s="9"/>
      <c r="J186" s="9"/>
      <c r="K186" s="9" t="e">
        <f>#REF!</f>
        <v>#REF!</v>
      </c>
      <c r="L186" s="9"/>
      <c r="M186" s="9"/>
      <c r="N186" s="10" t="e">
        <f>#REF!</f>
        <v>#REF!</v>
      </c>
      <c r="O186" s="10"/>
      <c r="P186" s="10"/>
    </row>
    <row r="189" spans="1:16" ht="12.75" customHeight="1">
      <c r="A189" s="6" t="e">
        <f>#REF!</f>
        <v>#REF!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2.75" customHeight="1">
      <c r="A190" s="6" t="e">
        <f>#REF!</f>
        <v>#REF!</v>
      </c>
      <c r="B190" s="6"/>
      <c r="C190" s="6"/>
      <c r="D190" s="6"/>
      <c r="E190" s="6" t="e">
        <f>#REF!</f>
        <v>#REF!</v>
      </c>
      <c r="F190" s="6"/>
      <c r="G190" s="6"/>
      <c r="H190" s="7" t="e">
        <f>#REF!</f>
        <v>#REF!</v>
      </c>
      <c r="I190" s="7"/>
      <c r="J190" s="7"/>
      <c r="K190" s="6" t="e">
        <f>#REF!</f>
        <v>#REF!</v>
      </c>
      <c r="L190" s="6"/>
      <c r="M190" s="6"/>
      <c r="N190" s="7" t="e">
        <f>#REF!</f>
        <v>#REF!</v>
      </c>
      <c r="O190" s="7"/>
      <c r="P190" s="7"/>
    </row>
    <row r="191" spans="1:16" ht="12.75" customHeight="1">
      <c r="A191" s="6" t="e">
        <f>#REF!</f>
        <v>#REF!</v>
      </c>
      <c r="B191" s="6"/>
      <c r="C191" s="6"/>
      <c r="D191" s="6"/>
      <c r="E191" s="8" t="e">
        <f>#REF!</f>
        <v>#REF!</v>
      </c>
      <c r="F191" s="8"/>
      <c r="G191" s="8"/>
      <c r="H191" s="9" t="e">
        <f>#REF!</f>
        <v>#REF!</v>
      </c>
      <c r="I191" s="9"/>
      <c r="J191" s="9"/>
      <c r="K191" s="9" t="e">
        <f>#REF!</f>
        <v>#REF!</v>
      </c>
      <c r="L191" s="9"/>
      <c r="M191" s="9"/>
      <c r="N191" s="10" t="e">
        <f>#REF!</f>
        <v>#REF!</v>
      </c>
      <c r="O191" s="10"/>
      <c r="P191" s="10"/>
    </row>
    <row r="192" spans="1:16" ht="12.75" customHeight="1">
      <c r="A192" s="6" t="e">
        <f>#REF!</f>
        <v>#REF!</v>
      </c>
      <c r="B192" s="6"/>
      <c r="C192" s="6"/>
      <c r="D192" s="6"/>
      <c r="E192" s="8" t="e">
        <f>#REF!</f>
        <v>#REF!</v>
      </c>
      <c r="F192" s="8"/>
      <c r="G192" s="8"/>
      <c r="H192" s="9" t="e">
        <f>#REF!</f>
        <v>#REF!</v>
      </c>
      <c r="I192" s="9"/>
      <c r="J192" s="9"/>
      <c r="K192" s="9" t="e">
        <f>#REF!</f>
        <v>#REF!</v>
      </c>
      <c r="L192" s="9"/>
      <c r="M192" s="9"/>
      <c r="N192" s="10" t="e">
        <f>#REF!</f>
        <v>#REF!</v>
      </c>
      <c r="O192" s="10"/>
      <c r="P192" s="10"/>
    </row>
    <row r="193" spans="1:16" ht="12.75" customHeight="1">
      <c r="A193" s="6" t="e">
        <f>#REF!</f>
        <v>#REF!</v>
      </c>
      <c r="B193" s="6"/>
      <c r="C193" s="6"/>
      <c r="D193" s="6"/>
      <c r="E193" s="8" t="e">
        <f>#REF!</f>
        <v>#REF!</v>
      </c>
      <c r="F193" s="8"/>
      <c r="G193" s="8"/>
      <c r="H193" s="9" t="e">
        <f>#REF!</f>
        <v>#REF!</v>
      </c>
      <c r="I193" s="9"/>
      <c r="J193" s="9"/>
      <c r="K193" s="9" t="e">
        <f>#REF!</f>
        <v>#REF!</v>
      </c>
      <c r="L193" s="9"/>
      <c r="M193" s="9"/>
      <c r="N193" s="10" t="e">
        <f>#REF!</f>
        <v>#REF!</v>
      </c>
      <c r="O193" s="10"/>
      <c r="P193" s="10"/>
    </row>
    <row r="196" spans="1:16" ht="12.75" customHeight="1">
      <c r="A196" s="6" t="e">
        <f>#REF!</f>
        <v>#REF!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2.75" customHeight="1">
      <c r="A197" s="12" t="e">
        <f>#REF!</f>
        <v>#REF!</v>
      </c>
      <c r="B197" s="12"/>
      <c r="C197" s="12"/>
      <c r="D197" s="12"/>
      <c r="E197" s="12" t="e">
        <f>#REF!</f>
        <v>#REF!</v>
      </c>
      <c r="F197" s="12"/>
      <c r="G197" s="12"/>
      <c r="H197" s="13" t="e">
        <f>#REF!</f>
        <v>#REF!</v>
      </c>
      <c r="I197" s="13"/>
      <c r="J197" s="13"/>
      <c r="K197" s="12" t="e">
        <f>#REF!</f>
        <v>#REF!</v>
      </c>
      <c r="L197" s="12"/>
      <c r="M197" s="12"/>
      <c r="N197" s="13" t="e">
        <f>#REF!</f>
        <v>#REF!</v>
      </c>
      <c r="O197" s="13"/>
      <c r="P197" s="13"/>
    </row>
    <row r="198" spans="1:16" ht="12.75" customHeight="1">
      <c r="A198" s="12" t="e">
        <f>#REF!</f>
        <v>#REF!</v>
      </c>
      <c r="B198" s="12"/>
      <c r="C198" s="12"/>
      <c r="D198" s="12"/>
      <c r="E198" s="14" t="e">
        <f>#REF!</f>
        <v>#REF!</v>
      </c>
      <c r="F198" s="14"/>
      <c r="G198" s="14"/>
      <c r="H198" s="15" t="e">
        <f>#REF!</f>
        <v>#REF!</v>
      </c>
      <c r="I198" s="15"/>
      <c r="J198" s="15"/>
      <c r="K198" s="15" t="e">
        <f>#REF!</f>
        <v>#REF!</v>
      </c>
      <c r="L198" s="15"/>
      <c r="M198" s="15"/>
      <c r="N198" s="16" t="e">
        <f>#REF!</f>
        <v>#REF!</v>
      </c>
      <c r="O198" s="16"/>
      <c r="P198" s="16"/>
    </row>
    <row r="199" spans="1:16" ht="12.75" customHeight="1">
      <c r="A199" s="12" t="e">
        <f>#REF!</f>
        <v>#REF!</v>
      </c>
      <c r="B199" s="12"/>
      <c r="C199" s="12"/>
      <c r="D199" s="12"/>
      <c r="E199" s="14" t="e">
        <f>#REF!</f>
        <v>#REF!</v>
      </c>
      <c r="F199" s="14"/>
      <c r="G199" s="14"/>
      <c r="H199" s="15" t="e">
        <f>#REF!</f>
        <v>#REF!</v>
      </c>
      <c r="I199" s="15"/>
      <c r="J199" s="15"/>
      <c r="K199" s="15" t="e">
        <f>#REF!</f>
        <v>#REF!</v>
      </c>
      <c r="L199" s="15"/>
      <c r="M199" s="15"/>
      <c r="N199" s="16" t="e">
        <f>#REF!</f>
        <v>#REF!</v>
      </c>
      <c r="O199" s="16"/>
      <c r="P199" s="16"/>
    </row>
    <row r="200" spans="1:16" ht="12.75" customHeight="1">
      <c r="A200" s="12" t="e">
        <f>#REF!</f>
        <v>#REF!</v>
      </c>
      <c r="B200" s="12"/>
      <c r="C200" s="12"/>
      <c r="D200" s="12"/>
      <c r="E200" s="14" t="e">
        <f>#REF!</f>
        <v>#REF!</v>
      </c>
      <c r="F200" s="14"/>
      <c r="G200" s="14"/>
      <c r="H200" s="15" t="e">
        <f>#REF!</f>
        <v>#REF!</v>
      </c>
      <c r="I200" s="15"/>
      <c r="J200" s="15"/>
      <c r="K200" s="15" t="e">
        <f>#REF!</f>
        <v>#REF!</v>
      </c>
      <c r="L200" s="15"/>
      <c r="M200" s="15"/>
      <c r="N200" s="16" t="e">
        <f>#REF!</f>
        <v>#REF!</v>
      </c>
      <c r="O200" s="16"/>
      <c r="P200" s="16"/>
    </row>
    <row r="203" spans="1:16" ht="12.75" customHeight="1">
      <c r="A203" s="6" t="e">
        <f>#REF!</f>
        <v>#REF!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2.75" customHeight="1">
      <c r="A204" s="12" t="e">
        <f>#REF!</f>
        <v>#REF!</v>
      </c>
      <c r="B204" s="12"/>
      <c r="C204" s="12"/>
      <c r="D204" s="12"/>
      <c r="E204" s="12" t="e">
        <f>#REF!</f>
        <v>#REF!</v>
      </c>
      <c r="F204" s="12"/>
      <c r="G204" s="12"/>
      <c r="H204" s="13" t="e">
        <f>#REF!</f>
        <v>#REF!</v>
      </c>
      <c r="I204" s="13"/>
      <c r="J204" s="13"/>
      <c r="K204" s="12" t="e">
        <f>#REF!</f>
        <v>#REF!</v>
      </c>
      <c r="L204" s="12"/>
      <c r="M204" s="12"/>
      <c r="N204" s="13" t="e">
        <f>#REF!</f>
        <v>#REF!</v>
      </c>
      <c r="O204" s="13"/>
      <c r="P204" s="13"/>
    </row>
    <row r="205" spans="1:16" ht="12.75" customHeight="1">
      <c r="A205" s="12" t="e">
        <f>#REF!</f>
        <v>#REF!</v>
      </c>
      <c r="B205" s="12"/>
      <c r="C205" s="12"/>
      <c r="D205" s="12"/>
      <c r="E205" s="14" t="e">
        <f>#REF!</f>
        <v>#REF!</v>
      </c>
      <c r="F205" s="14"/>
      <c r="G205" s="14"/>
      <c r="H205" s="15" t="e">
        <f>#REF!</f>
        <v>#REF!</v>
      </c>
      <c r="I205" s="15"/>
      <c r="J205" s="15"/>
      <c r="K205" s="15" t="e">
        <f>#REF!</f>
        <v>#REF!</v>
      </c>
      <c r="L205" s="15"/>
      <c r="M205" s="15"/>
      <c r="N205" s="16" t="e">
        <f>#REF!</f>
        <v>#REF!</v>
      </c>
      <c r="O205" s="16"/>
      <c r="P205" s="16"/>
    </row>
    <row r="206" spans="1:16" ht="12.75" customHeight="1">
      <c r="A206" s="12" t="e">
        <f>#REF!</f>
        <v>#REF!</v>
      </c>
      <c r="B206" s="12"/>
      <c r="C206" s="12"/>
      <c r="D206" s="12"/>
      <c r="E206" s="14" t="e">
        <f>#REF!</f>
        <v>#REF!</v>
      </c>
      <c r="F206" s="14"/>
      <c r="G206" s="14"/>
      <c r="H206" s="15" t="e">
        <f>#REF!</f>
        <v>#REF!</v>
      </c>
      <c r="I206" s="15"/>
      <c r="J206" s="15"/>
      <c r="K206" s="15" t="e">
        <f>#REF!</f>
        <v>#REF!</v>
      </c>
      <c r="L206" s="15"/>
      <c r="M206" s="15"/>
      <c r="N206" s="16" t="e">
        <f>#REF!</f>
        <v>#REF!</v>
      </c>
      <c r="O206" s="16"/>
      <c r="P206" s="16"/>
    </row>
    <row r="207" spans="1:16" ht="12.75" customHeight="1">
      <c r="A207" s="12" t="e">
        <f>#REF!</f>
        <v>#REF!</v>
      </c>
      <c r="B207" s="12"/>
      <c r="C207" s="12"/>
      <c r="D207" s="12"/>
      <c r="E207" s="14" t="e">
        <f>#REF!</f>
        <v>#REF!</v>
      </c>
      <c r="F207" s="14"/>
      <c r="G207" s="14"/>
      <c r="H207" s="15" t="e">
        <f>#REF!</f>
        <v>#REF!</v>
      </c>
      <c r="I207" s="15"/>
      <c r="J207" s="15"/>
      <c r="K207" s="15" t="e">
        <f>#REF!</f>
        <v>#REF!</v>
      </c>
      <c r="L207" s="15"/>
      <c r="M207" s="15"/>
      <c r="N207" s="16" t="e">
        <f>#REF!</f>
        <v>#REF!</v>
      </c>
      <c r="O207" s="16"/>
      <c r="P207" s="16"/>
    </row>
    <row r="210" spans="1:16" ht="12.75" customHeight="1">
      <c r="A210" s="6" t="e">
        <f>#REF!</f>
        <v>#REF!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2.75" customHeight="1">
      <c r="A211" s="12" t="e">
        <f>#REF!</f>
        <v>#REF!</v>
      </c>
      <c r="B211" s="12"/>
      <c r="C211" s="12"/>
      <c r="D211" s="12"/>
      <c r="E211" s="12" t="e">
        <f>#REF!</f>
        <v>#REF!</v>
      </c>
      <c r="F211" s="12"/>
      <c r="G211" s="12"/>
      <c r="H211" s="13" t="e">
        <f>#REF!</f>
        <v>#REF!</v>
      </c>
      <c r="I211" s="13"/>
      <c r="J211" s="13"/>
      <c r="K211" s="12" t="e">
        <f>#REF!</f>
        <v>#REF!</v>
      </c>
      <c r="L211" s="12"/>
      <c r="M211" s="12"/>
      <c r="N211" s="13" t="e">
        <f>#REF!</f>
        <v>#REF!</v>
      </c>
      <c r="O211" s="13"/>
      <c r="P211" s="13"/>
    </row>
    <row r="212" spans="1:16" ht="12.75" customHeight="1">
      <c r="A212" s="12" t="e">
        <f>#REF!</f>
        <v>#REF!</v>
      </c>
      <c r="B212" s="12"/>
      <c r="C212" s="12"/>
      <c r="D212" s="12"/>
      <c r="E212" s="14" t="e">
        <f>#REF!</f>
        <v>#REF!</v>
      </c>
      <c r="F212" s="14"/>
      <c r="G212" s="14"/>
      <c r="H212" s="15" t="e">
        <f>#REF!</f>
        <v>#REF!</v>
      </c>
      <c r="I212" s="15"/>
      <c r="J212" s="15"/>
      <c r="K212" s="15" t="e">
        <f>#REF!</f>
        <v>#REF!</v>
      </c>
      <c r="L212" s="15"/>
      <c r="M212" s="15"/>
      <c r="N212" s="16" t="e">
        <f>#REF!</f>
        <v>#REF!</v>
      </c>
      <c r="O212" s="16"/>
      <c r="P212" s="16"/>
    </row>
    <row r="213" spans="1:16" ht="12.75" customHeight="1">
      <c r="A213" s="12" t="e">
        <f>#REF!</f>
        <v>#REF!</v>
      </c>
      <c r="B213" s="12"/>
      <c r="C213" s="12"/>
      <c r="D213" s="12"/>
      <c r="E213" s="14" t="e">
        <f>#REF!</f>
        <v>#REF!</v>
      </c>
      <c r="F213" s="14"/>
      <c r="G213" s="14"/>
      <c r="H213" s="15" t="e">
        <f>#REF!</f>
        <v>#REF!</v>
      </c>
      <c r="I213" s="15"/>
      <c r="J213" s="15"/>
      <c r="K213" s="15" t="e">
        <f>#REF!</f>
        <v>#REF!</v>
      </c>
      <c r="L213" s="15"/>
      <c r="M213" s="15"/>
      <c r="N213" s="16" t="e">
        <f>#REF!</f>
        <v>#REF!</v>
      </c>
      <c r="O213" s="16"/>
      <c r="P213" s="16"/>
    </row>
    <row r="214" spans="1:16" ht="12.75" customHeight="1">
      <c r="A214" s="12" t="e">
        <f>#REF!</f>
        <v>#REF!</v>
      </c>
      <c r="B214" s="12"/>
      <c r="C214" s="12"/>
      <c r="D214" s="12"/>
      <c r="E214" s="14" t="e">
        <f>#REF!</f>
        <v>#REF!</v>
      </c>
      <c r="F214" s="14"/>
      <c r="G214" s="14"/>
      <c r="H214" s="15" t="e">
        <f>#REF!</f>
        <v>#REF!</v>
      </c>
      <c r="I214" s="15"/>
      <c r="J214" s="15"/>
      <c r="K214" s="15" t="e">
        <f>#REF!</f>
        <v>#REF!</v>
      </c>
      <c r="L214" s="15"/>
      <c r="M214" s="15"/>
      <c r="N214" s="16" t="e">
        <f>#REF!</f>
        <v>#REF!</v>
      </c>
      <c r="O214" s="16"/>
      <c r="P214" s="16"/>
    </row>
  </sheetData>
  <mergeCells count="652">
    <mergeCell ref="A213:D213"/>
    <mergeCell ref="E213:G213"/>
    <mergeCell ref="H213:J213"/>
    <mergeCell ref="K213:M213"/>
    <mergeCell ref="N213:P213"/>
    <mergeCell ref="A214:D214"/>
    <mergeCell ref="E214:G214"/>
    <mergeCell ref="H214:J214"/>
    <mergeCell ref="K214:M214"/>
    <mergeCell ref="N214:P214"/>
    <mergeCell ref="A211:D211"/>
    <mergeCell ref="E211:G211"/>
    <mergeCell ref="H211:J211"/>
    <mergeCell ref="K211:M211"/>
    <mergeCell ref="N211:P211"/>
    <mergeCell ref="A212:D212"/>
    <mergeCell ref="E212:G212"/>
    <mergeCell ref="H212:J212"/>
    <mergeCell ref="K212:M212"/>
    <mergeCell ref="N212:P212"/>
    <mergeCell ref="A207:D207"/>
    <mergeCell ref="E207:G207"/>
    <mergeCell ref="H207:J207"/>
    <mergeCell ref="K207:M207"/>
    <mergeCell ref="N207:P207"/>
    <mergeCell ref="A210:P210"/>
    <mergeCell ref="A205:D205"/>
    <mergeCell ref="E205:G205"/>
    <mergeCell ref="H205:J205"/>
    <mergeCell ref="K205:M205"/>
    <mergeCell ref="N205:P205"/>
    <mergeCell ref="A206:D206"/>
    <mergeCell ref="E206:G206"/>
    <mergeCell ref="H206:J206"/>
    <mergeCell ref="K206:M206"/>
    <mergeCell ref="N206:P206"/>
    <mergeCell ref="A203:P203"/>
    <mergeCell ref="A204:D204"/>
    <mergeCell ref="E204:G204"/>
    <mergeCell ref="H204:J204"/>
    <mergeCell ref="K204:M204"/>
    <mergeCell ref="N204:P204"/>
    <mergeCell ref="A199:D199"/>
    <mergeCell ref="E199:G199"/>
    <mergeCell ref="H199:J199"/>
    <mergeCell ref="K199:M199"/>
    <mergeCell ref="N199:P199"/>
    <mergeCell ref="A200:D200"/>
    <mergeCell ref="E200:G200"/>
    <mergeCell ref="H200:J200"/>
    <mergeCell ref="K200:M200"/>
    <mergeCell ref="N200:P200"/>
    <mergeCell ref="A197:D197"/>
    <mergeCell ref="E197:G197"/>
    <mergeCell ref="H197:J197"/>
    <mergeCell ref="K197:M197"/>
    <mergeCell ref="N197:P197"/>
    <mergeCell ref="A198:D198"/>
    <mergeCell ref="E198:G198"/>
    <mergeCell ref="H198:J198"/>
    <mergeCell ref="K198:M198"/>
    <mergeCell ref="N198:P198"/>
    <mergeCell ref="A193:D193"/>
    <mergeCell ref="E193:G193"/>
    <mergeCell ref="H193:J193"/>
    <mergeCell ref="K193:M193"/>
    <mergeCell ref="N193:P193"/>
    <mergeCell ref="A196:P196"/>
    <mergeCell ref="A191:D191"/>
    <mergeCell ref="E191:G191"/>
    <mergeCell ref="H191:J191"/>
    <mergeCell ref="K191:M191"/>
    <mergeCell ref="N191:P191"/>
    <mergeCell ref="A192:D192"/>
    <mergeCell ref="E192:G192"/>
    <mergeCell ref="H192:J192"/>
    <mergeCell ref="K192:M192"/>
    <mergeCell ref="N192:P192"/>
    <mergeCell ref="A189:P189"/>
    <mergeCell ref="A190:D190"/>
    <mergeCell ref="E190:G190"/>
    <mergeCell ref="H190:J190"/>
    <mergeCell ref="K190:M190"/>
    <mergeCell ref="N190:P190"/>
    <mergeCell ref="A185:D185"/>
    <mergeCell ref="E185:G185"/>
    <mergeCell ref="H185:J185"/>
    <mergeCell ref="K185:M185"/>
    <mergeCell ref="N185:P185"/>
    <mergeCell ref="A186:D186"/>
    <mergeCell ref="E186:G186"/>
    <mergeCell ref="H186:J186"/>
    <mergeCell ref="K186:M186"/>
    <mergeCell ref="N186:P186"/>
    <mergeCell ref="A183:D183"/>
    <mergeCell ref="E183:G183"/>
    <mergeCell ref="H183:J183"/>
    <mergeCell ref="K183:M183"/>
    <mergeCell ref="N183:P183"/>
    <mergeCell ref="A184:D184"/>
    <mergeCell ref="E184:G184"/>
    <mergeCell ref="H184:J184"/>
    <mergeCell ref="K184:M184"/>
    <mergeCell ref="N184:P184"/>
    <mergeCell ref="A179:D179"/>
    <mergeCell ref="E179:G179"/>
    <mergeCell ref="H179:J179"/>
    <mergeCell ref="K179:M179"/>
    <mergeCell ref="N179:P179"/>
    <mergeCell ref="A182:P182"/>
    <mergeCell ref="A177:D177"/>
    <mergeCell ref="E177:G177"/>
    <mergeCell ref="H177:J177"/>
    <mergeCell ref="K177:M177"/>
    <mergeCell ref="N177:P177"/>
    <mergeCell ref="A178:D178"/>
    <mergeCell ref="E178:G178"/>
    <mergeCell ref="H178:J178"/>
    <mergeCell ref="K178:M178"/>
    <mergeCell ref="N178:P178"/>
    <mergeCell ref="A175:P175"/>
    <mergeCell ref="A176:D176"/>
    <mergeCell ref="E176:G176"/>
    <mergeCell ref="H176:J176"/>
    <mergeCell ref="K176:M176"/>
    <mergeCell ref="N176:P176"/>
    <mergeCell ref="A171:D171"/>
    <mergeCell ref="E171:G171"/>
    <mergeCell ref="H171:J171"/>
    <mergeCell ref="K171:M171"/>
    <mergeCell ref="N171:P171"/>
    <mergeCell ref="A172:D172"/>
    <mergeCell ref="E172:G172"/>
    <mergeCell ref="H172:J172"/>
    <mergeCell ref="K172:M172"/>
    <mergeCell ref="N172:P172"/>
    <mergeCell ref="A169:D169"/>
    <mergeCell ref="E169:G169"/>
    <mergeCell ref="H169:J169"/>
    <mergeCell ref="K169:M169"/>
    <mergeCell ref="N169:P169"/>
    <mergeCell ref="A170:D170"/>
    <mergeCell ref="E170:G170"/>
    <mergeCell ref="H170:J170"/>
    <mergeCell ref="K170:M170"/>
    <mergeCell ref="N170:P170"/>
    <mergeCell ref="A165:D165"/>
    <mergeCell ref="E165:G165"/>
    <mergeCell ref="H165:J165"/>
    <mergeCell ref="K165:M165"/>
    <mergeCell ref="N165:P165"/>
    <mergeCell ref="A168:P168"/>
    <mergeCell ref="A163:D163"/>
    <mergeCell ref="E163:G163"/>
    <mergeCell ref="H163:J163"/>
    <mergeCell ref="K163:M163"/>
    <mergeCell ref="N163:P163"/>
    <mergeCell ref="A164:D164"/>
    <mergeCell ref="E164:G164"/>
    <mergeCell ref="H164:J164"/>
    <mergeCell ref="K164:M164"/>
    <mergeCell ref="N164:P164"/>
    <mergeCell ref="A161:P161"/>
    <mergeCell ref="A162:D162"/>
    <mergeCell ref="E162:G162"/>
    <mergeCell ref="H162:J162"/>
    <mergeCell ref="K162:M162"/>
    <mergeCell ref="N162:P162"/>
    <mergeCell ref="A157:D157"/>
    <mergeCell ref="E157:G157"/>
    <mergeCell ref="H157:J157"/>
    <mergeCell ref="K157:M157"/>
    <mergeCell ref="N157:P157"/>
    <mergeCell ref="A158:D158"/>
    <mergeCell ref="E158:G158"/>
    <mergeCell ref="H158:J158"/>
    <mergeCell ref="K158:M158"/>
    <mergeCell ref="N158:P158"/>
    <mergeCell ref="A155:D155"/>
    <mergeCell ref="E155:G155"/>
    <mergeCell ref="H155:J155"/>
    <mergeCell ref="K155:M155"/>
    <mergeCell ref="N155:P155"/>
    <mergeCell ref="A156:D156"/>
    <mergeCell ref="E156:G156"/>
    <mergeCell ref="H156:J156"/>
    <mergeCell ref="K156:M156"/>
    <mergeCell ref="N156:P156"/>
    <mergeCell ref="A151:D151"/>
    <mergeCell ref="E151:G151"/>
    <mergeCell ref="H151:J151"/>
    <mergeCell ref="K151:M151"/>
    <mergeCell ref="N151:P151"/>
    <mergeCell ref="A154:P154"/>
    <mergeCell ref="A149:D149"/>
    <mergeCell ref="E149:G149"/>
    <mergeCell ref="H149:J149"/>
    <mergeCell ref="K149:M149"/>
    <mergeCell ref="N149:P149"/>
    <mergeCell ref="A150:D150"/>
    <mergeCell ref="E150:G150"/>
    <mergeCell ref="H150:J150"/>
    <mergeCell ref="K150:M150"/>
    <mergeCell ref="N150:P150"/>
    <mergeCell ref="A147:P147"/>
    <mergeCell ref="A148:D148"/>
    <mergeCell ref="E148:G148"/>
    <mergeCell ref="H148:J148"/>
    <mergeCell ref="K148:M148"/>
    <mergeCell ref="N148:P148"/>
    <mergeCell ref="A144:D144"/>
    <mergeCell ref="E144:G144"/>
    <mergeCell ref="H144:J144"/>
    <mergeCell ref="K144:M144"/>
    <mergeCell ref="N144:P144"/>
    <mergeCell ref="A145:D145"/>
    <mergeCell ref="E145:G145"/>
    <mergeCell ref="H145:J145"/>
    <mergeCell ref="K145:M145"/>
    <mergeCell ref="N145:P145"/>
    <mergeCell ref="A142:D142"/>
    <mergeCell ref="E142:G142"/>
    <mergeCell ref="H142:J142"/>
    <mergeCell ref="K142:M142"/>
    <mergeCell ref="N142:P142"/>
    <mergeCell ref="A143:D143"/>
    <mergeCell ref="E143:G143"/>
    <mergeCell ref="H143:J143"/>
    <mergeCell ref="K143:M143"/>
    <mergeCell ref="N143:P143"/>
    <mergeCell ref="A138:D138"/>
    <mergeCell ref="E138:G138"/>
    <mergeCell ref="H138:J138"/>
    <mergeCell ref="K138:M138"/>
    <mergeCell ref="N138:P138"/>
    <mergeCell ref="A141:P141"/>
    <mergeCell ref="A136:D136"/>
    <mergeCell ref="E136:G136"/>
    <mergeCell ref="H136:J136"/>
    <mergeCell ref="K136:M136"/>
    <mergeCell ref="N136:P136"/>
    <mergeCell ref="A137:D137"/>
    <mergeCell ref="E137:G137"/>
    <mergeCell ref="H137:J137"/>
    <mergeCell ref="K137:M137"/>
    <mergeCell ref="N137:P137"/>
    <mergeCell ref="A134:P134"/>
    <mergeCell ref="A135:D135"/>
    <mergeCell ref="E135:G135"/>
    <mergeCell ref="H135:J135"/>
    <mergeCell ref="K135:M135"/>
    <mergeCell ref="N135:P135"/>
    <mergeCell ref="A130:D130"/>
    <mergeCell ref="E130:G130"/>
    <mergeCell ref="H130:J130"/>
    <mergeCell ref="K130:M130"/>
    <mergeCell ref="N130:P130"/>
    <mergeCell ref="A131:D131"/>
    <mergeCell ref="E131:G131"/>
    <mergeCell ref="H131:J131"/>
    <mergeCell ref="K131:M131"/>
    <mergeCell ref="N131:P131"/>
    <mergeCell ref="A128:D128"/>
    <mergeCell ref="E128:G128"/>
    <mergeCell ref="H128:J128"/>
    <mergeCell ref="K128:M128"/>
    <mergeCell ref="N128:P128"/>
    <mergeCell ref="A129:D129"/>
    <mergeCell ref="E129:G129"/>
    <mergeCell ref="H129:J129"/>
    <mergeCell ref="K129:M129"/>
    <mergeCell ref="N129:P129"/>
    <mergeCell ref="A124:D124"/>
    <mergeCell ref="E124:G124"/>
    <mergeCell ref="H124:J124"/>
    <mergeCell ref="K124:M124"/>
    <mergeCell ref="N124:P124"/>
    <mergeCell ref="A127:P127"/>
    <mergeCell ref="A122:D122"/>
    <mergeCell ref="E122:G122"/>
    <mergeCell ref="H122:J122"/>
    <mergeCell ref="K122:M122"/>
    <mergeCell ref="N122:P122"/>
    <mergeCell ref="A123:D123"/>
    <mergeCell ref="E123:G123"/>
    <mergeCell ref="H123:J123"/>
    <mergeCell ref="K123:M123"/>
    <mergeCell ref="N123:P123"/>
    <mergeCell ref="A120:P120"/>
    <mergeCell ref="A121:D121"/>
    <mergeCell ref="E121:G121"/>
    <mergeCell ref="H121:J121"/>
    <mergeCell ref="K121:M121"/>
    <mergeCell ref="N121:P121"/>
    <mergeCell ref="A116:D116"/>
    <mergeCell ref="E116:G116"/>
    <mergeCell ref="H116:J116"/>
    <mergeCell ref="K116:M116"/>
    <mergeCell ref="N116:P116"/>
    <mergeCell ref="A117:D117"/>
    <mergeCell ref="E117:G117"/>
    <mergeCell ref="H117:J117"/>
    <mergeCell ref="K117:M117"/>
    <mergeCell ref="N117:P117"/>
    <mergeCell ref="A114:D114"/>
    <mergeCell ref="E114:G114"/>
    <mergeCell ref="H114:J114"/>
    <mergeCell ref="K114:M114"/>
    <mergeCell ref="N114:P114"/>
    <mergeCell ref="A115:D115"/>
    <mergeCell ref="E115:G115"/>
    <mergeCell ref="H115:J115"/>
    <mergeCell ref="K115:M115"/>
    <mergeCell ref="N115:P115"/>
    <mergeCell ref="A110:D110"/>
    <mergeCell ref="E110:G110"/>
    <mergeCell ref="H110:J110"/>
    <mergeCell ref="K110:M110"/>
    <mergeCell ref="N110:P110"/>
    <mergeCell ref="A113:P113"/>
    <mergeCell ref="A108:D108"/>
    <mergeCell ref="E108:G108"/>
    <mergeCell ref="H108:J108"/>
    <mergeCell ref="K108:M108"/>
    <mergeCell ref="N108:P108"/>
    <mergeCell ref="A109:D109"/>
    <mergeCell ref="E109:G109"/>
    <mergeCell ref="H109:J109"/>
    <mergeCell ref="K109:M109"/>
    <mergeCell ref="N109:P109"/>
    <mergeCell ref="A106:P106"/>
    <mergeCell ref="A107:D107"/>
    <mergeCell ref="E107:G107"/>
    <mergeCell ref="H107:J107"/>
    <mergeCell ref="K107:M107"/>
    <mergeCell ref="N107:P107"/>
    <mergeCell ref="A102:D102"/>
    <mergeCell ref="E102:G102"/>
    <mergeCell ref="H102:J102"/>
    <mergeCell ref="K102:M102"/>
    <mergeCell ref="N102:P102"/>
    <mergeCell ref="A103:D103"/>
    <mergeCell ref="E103:G103"/>
    <mergeCell ref="H103:J103"/>
    <mergeCell ref="K103:M103"/>
    <mergeCell ref="N103:P103"/>
    <mergeCell ref="A100:D100"/>
    <mergeCell ref="E100:G100"/>
    <mergeCell ref="H100:J100"/>
    <mergeCell ref="K100:M100"/>
    <mergeCell ref="N100:P100"/>
    <mergeCell ref="A101:D101"/>
    <mergeCell ref="E101:G101"/>
    <mergeCell ref="H101:J101"/>
    <mergeCell ref="K101:M101"/>
    <mergeCell ref="N101:P101"/>
    <mergeCell ref="A96:D96"/>
    <mergeCell ref="E96:G96"/>
    <mergeCell ref="H96:J96"/>
    <mergeCell ref="K96:M96"/>
    <mergeCell ref="N96:P96"/>
    <mergeCell ref="A99:P99"/>
    <mergeCell ref="A94:D94"/>
    <mergeCell ref="E94:G94"/>
    <mergeCell ref="H94:J94"/>
    <mergeCell ref="K94:M94"/>
    <mergeCell ref="N94:P94"/>
    <mergeCell ref="A95:D95"/>
    <mergeCell ref="E95:G95"/>
    <mergeCell ref="H95:J95"/>
    <mergeCell ref="K95:M95"/>
    <mergeCell ref="N95:P95"/>
    <mergeCell ref="A92:P92"/>
    <mergeCell ref="A93:D93"/>
    <mergeCell ref="E93:G93"/>
    <mergeCell ref="H93:J93"/>
    <mergeCell ref="K93:M93"/>
    <mergeCell ref="N93:P93"/>
    <mergeCell ref="A88:D88"/>
    <mergeCell ref="E88:G88"/>
    <mergeCell ref="H88:J88"/>
    <mergeCell ref="K88:M88"/>
    <mergeCell ref="N88:P88"/>
    <mergeCell ref="A89:D89"/>
    <mergeCell ref="E89:G89"/>
    <mergeCell ref="H89:J89"/>
    <mergeCell ref="K89:M89"/>
    <mergeCell ref="N89:P89"/>
    <mergeCell ref="A86:D86"/>
    <mergeCell ref="E86:G86"/>
    <mergeCell ref="H86:J86"/>
    <mergeCell ref="K86:M86"/>
    <mergeCell ref="N86:P86"/>
    <mergeCell ref="A87:D87"/>
    <mergeCell ref="E87:G87"/>
    <mergeCell ref="H87:J87"/>
    <mergeCell ref="K87:M87"/>
    <mergeCell ref="N87:P87"/>
    <mergeCell ref="A82:D82"/>
    <mergeCell ref="E82:G82"/>
    <mergeCell ref="H82:J82"/>
    <mergeCell ref="K82:M82"/>
    <mergeCell ref="N82:P82"/>
    <mergeCell ref="A85:P85"/>
    <mergeCell ref="A80:D80"/>
    <mergeCell ref="E80:G80"/>
    <mergeCell ref="H80:J80"/>
    <mergeCell ref="K80:M80"/>
    <mergeCell ref="N80:P80"/>
    <mergeCell ref="A81:D81"/>
    <mergeCell ref="E81:G81"/>
    <mergeCell ref="H81:J81"/>
    <mergeCell ref="K81:M81"/>
    <mergeCell ref="N81:P81"/>
    <mergeCell ref="A78:P78"/>
    <mergeCell ref="A79:D79"/>
    <mergeCell ref="E79:G79"/>
    <mergeCell ref="H79:J79"/>
    <mergeCell ref="K79:M79"/>
    <mergeCell ref="N79:P79"/>
    <mergeCell ref="A74:D74"/>
    <mergeCell ref="E74:G74"/>
    <mergeCell ref="H74:J74"/>
    <mergeCell ref="K74:M74"/>
    <mergeCell ref="N74:P74"/>
    <mergeCell ref="A75:D75"/>
    <mergeCell ref="E75:G75"/>
    <mergeCell ref="H75:J75"/>
    <mergeCell ref="K75:M75"/>
    <mergeCell ref="N75:P75"/>
    <mergeCell ref="A72:D72"/>
    <mergeCell ref="E72:G72"/>
    <mergeCell ref="H72:J72"/>
    <mergeCell ref="K72:M72"/>
    <mergeCell ref="N72:P72"/>
    <mergeCell ref="A73:D73"/>
    <mergeCell ref="E73:G73"/>
    <mergeCell ref="H73:J73"/>
    <mergeCell ref="K73:M73"/>
    <mergeCell ref="N73:P73"/>
    <mergeCell ref="A68:D68"/>
    <mergeCell ref="E68:G68"/>
    <mergeCell ref="H68:J68"/>
    <mergeCell ref="K68:M68"/>
    <mergeCell ref="N68:P68"/>
    <mergeCell ref="A71:P71"/>
    <mergeCell ref="A66:D66"/>
    <mergeCell ref="E66:G66"/>
    <mergeCell ref="H66:J66"/>
    <mergeCell ref="K66:M66"/>
    <mergeCell ref="N66:P66"/>
    <mergeCell ref="A67:D67"/>
    <mergeCell ref="E67:G67"/>
    <mergeCell ref="H67:J67"/>
    <mergeCell ref="K67:M67"/>
    <mergeCell ref="N67:P67"/>
    <mergeCell ref="A64:P64"/>
    <mergeCell ref="A65:D65"/>
    <mergeCell ref="E65:G65"/>
    <mergeCell ref="H65:J65"/>
    <mergeCell ref="K65:M65"/>
    <mergeCell ref="N65:P65"/>
    <mergeCell ref="A60:D60"/>
    <mergeCell ref="E60:G60"/>
    <mergeCell ref="H60:J60"/>
    <mergeCell ref="K60:M60"/>
    <mergeCell ref="N60:P60"/>
    <mergeCell ref="A61:D61"/>
    <mergeCell ref="E61:G61"/>
    <mergeCell ref="H61:J61"/>
    <mergeCell ref="K61:M61"/>
    <mergeCell ref="N61:P61"/>
    <mergeCell ref="A58:D58"/>
    <mergeCell ref="E58:G58"/>
    <mergeCell ref="H58:J58"/>
    <mergeCell ref="K58:M58"/>
    <mergeCell ref="N58:P58"/>
    <mergeCell ref="A59:D59"/>
    <mergeCell ref="E59:G59"/>
    <mergeCell ref="H59:J59"/>
    <mergeCell ref="K59:M59"/>
    <mergeCell ref="N59:P59"/>
    <mergeCell ref="A54:D54"/>
    <mergeCell ref="E54:G54"/>
    <mergeCell ref="H54:J54"/>
    <mergeCell ref="K54:M54"/>
    <mergeCell ref="N54:P54"/>
    <mergeCell ref="A57:P57"/>
    <mergeCell ref="A52:D52"/>
    <mergeCell ref="E52:G52"/>
    <mergeCell ref="H52:J52"/>
    <mergeCell ref="K52:M52"/>
    <mergeCell ref="N52:P52"/>
    <mergeCell ref="A53:D53"/>
    <mergeCell ref="E53:G53"/>
    <mergeCell ref="H53:J53"/>
    <mergeCell ref="K53:M53"/>
    <mergeCell ref="N53:P53"/>
    <mergeCell ref="A50:P50"/>
    <mergeCell ref="A51:D51"/>
    <mergeCell ref="E51:G51"/>
    <mergeCell ref="H51:J51"/>
    <mergeCell ref="K51:M51"/>
    <mergeCell ref="N51:P51"/>
    <mergeCell ref="A46:D46"/>
    <mergeCell ref="E46:G46"/>
    <mergeCell ref="H46:J46"/>
    <mergeCell ref="K46:M46"/>
    <mergeCell ref="N46:P46"/>
    <mergeCell ref="A47:D47"/>
    <mergeCell ref="E47:G47"/>
    <mergeCell ref="H47:J47"/>
    <mergeCell ref="K47:M47"/>
    <mergeCell ref="N47:P47"/>
    <mergeCell ref="A44:D44"/>
    <mergeCell ref="E44:G44"/>
    <mergeCell ref="H44:J44"/>
    <mergeCell ref="K44:M44"/>
    <mergeCell ref="N44:P44"/>
    <mergeCell ref="A45:D45"/>
    <mergeCell ref="E45:G45"/>
    <mergeCell ref="H45:J45"/>
    <mergeCell ref="K45:M45"/>
    <mergeCell ref="N45:P45"/>
    <mergeCell ref="A40:D40"/>
    <mergeCell ref="E40:G40"/>
    <mergeCell ref="H40:J40"/>
    <mergeCell ref="K40:M40"/>
    <mergeCell ref="N40:P40"/>
    <mergeCell ref="A43:P43"/>
    <mergeCell ref="A38:D38"/>
    <mergeCell ref="E38:G38"/>
    <mergeCell ref="H38:J38"/>
    <mergeCell ref="K38:M38"/>
    <mergeCell ref="N38:P38"/>
    <mergeCell ref="A39:D39"/>
    <mergeCell ref="E39:G39"/>
    <mergeCell ref="H39:J39"/>
    <mergeCell ref="K39:M39"/>
    <mergeCell ref="N39:P39"/>
    <mergeCell ref="A36:P36"/>
    <mergeCell ref="A37:D37"/>
    <mergeCell ref="E37:G37"/>
    <mergeCell ref="H37:J37"/>
    <mergeCell ref="K37:M37"/>
    <mergeCell ref="N37:P37"/>
    <mergeCell ref="A32:D32"/>
    <mergeCell ref="E32:G32"/>
    <mergeCell ref="H32:J32"/>
    <mergeCell ref="K32:M32"/>
    <mergeCell ref="N32:P32"/>
    <mergeCell ref="A33:D33"/>
    <mergeCell ref="E33:G33"/>
    <mergeCell ref="H33:J33"/>
    <mergeCell ref="K33:M33"/>
    <mergeCell ref="N33:P33"/>
    <mergeCell ref="A30:D30"/>
    <mergeCell ref="E30:G30"/>
    <mergeCell ref="H30:J30"/>
    <mergeCell ref="K30:M30"/>
    <mergeCell ref="N30:P30"/>
    <mergeCell ref="A31:D31"/>
    <mergeCell ref="E31:G31"/>
    <mergeCell ref="H31:J31"/>
    <mergeCell ref="K31:M31"/>
    <mergeCell ref="N31:P31"/>
    <mergeCell ref="A26:D26"/>
    <mergeCell ref="E26:G26"/>
    <mergeCell ref="H26:J26"/>
    <mergeCell ref="K26:M26"/>
    <mergeCell ref="N26:P26"/>
    <mergeCell ref="A29:P29"/>
    <mergeCell ref="A24:D24"/>
    <mergeCell ref="E24:G24"/>
    <mergeCell ref="H24:J24"/>
    <mergeCell ref="K24:M24"/>
    <mergeCell ref="N24:P24"/>
    <mergeCell ref="A25:D25"/>
    <mergeCell ref="E25:G25"/>
    <mergeCell ref="H25:J25"/>
    <mergeCell ref="K25:M25"/>
    <mergeCell ref="N25:P25"/>
    <mergeCell ref="A22:P22"/>
    <mergeCell ref="A23:D23"/>
    <mergeCell ref="E23:G23"/>
    <mergeCell ref="H23:J23"/>
    <mergeCell ref="K23:M23"/>
    <mergeCell ref="N23:P23"/>
    <mergeCell ref="A18:D18"/>
    <mergeCell ref="E18:G18"/>
    <mergeCell ref="H18:J18"/>
    <mergeCell ref="K18:M18"/>
    <mergeCell ref="N18:P18"/>
    <mergeCell ref="A19:D19"/>
    <mergeCell ref="E19:G19"/>
    <mergeCell ref="H19:J19"/>
    <mergeCell ref="K19:M19"/>
    <mergeCell ref="N19:P19"/>
    <mergeCell ref="A16:D16"/>
    <mergeCell ref="E16:G16"/>
    <mergeCell ref="H16:J16"/>
    <mergeCell ref="K16:M16"/>
    <mergeCell ref="N16:P16"/>
    <mergeCell ref="A17:D17"/>
    <mergeCell ref="E17:G17"/>
    <mergeCell ref="H17:J17"/>
    <mergeCell ref="K17:M17"/>
    <mergeCell ref="N17:P17"/>
    <mergeCell ref="A12:D12"/>
    <mergeCell ref="E12:G12"/>
    <mergeCell ref="H12:J12"/>
    <mergeCell ref="K12:M12"/>
    <mergeCell ref="N12:P12"/>
    <mergeCell ref="A15:P15"/>
    <mergeCell ref="A10:D10"/>
    <mergeCell ref="E10:G10"/>
    <mergeCell ref="H10:J10"/>
    <mergeCell ref="K10:M10"/>
    <mergeCell ref="N10:P10"/>
    <mergeCell ref="A11:D11"/>
    <mergeCell ref="E11:G11"/>
    <mergeCell ref="H11:J11"/>
    <mergeCell ref="K11:M11"/>
    <mergeCell ref="N11:P11"/>
    <mergeCell ref="A8:P8"/>
    <mergeCell ref="A9:D9"/>
    <mergeCell ref="E9:G9"/>
    <mergeCell ref="H9:J9"/>
    <mergeCell ref="K9:M9"/>
    <mergeCell ref="N9:P9"/>
    <mergeCell ref="A5:D5"/>
    <mergeCell ref="E5:G5"/>
    <mergeCell ref="H5:J5"/>
    <mergeCell ref="K5:M5"/>
    <mergeCell ref="N5:P5"/>
    <mergeCell ref="R5:U5"/>
    <mergeCell ref="A3:D3"/>
    <mergeCell ref="E3:G3"/>
    <mergeCell ref="H3:J3"/>
    <mergeCell ref="K3:M3"/>
    <mergeCell ref="N3:P3"/>
    <mergeCell ref="A4:D4"/>
    <mergeCell ref="E4:G4"/>
    <mergeCell ref="H4:J4"/>
    <mergeCell ref="K4:M4"/>
    <mergeCell ref="N4:P4"/>
    <mergeCell ref="A1:P1"/>
    <mergeCell ref="A2:D2"/>
    <mergeCell ref="E2:G2"/>
    <mergeCell ref="H2:J2"/>
    <mergeCell ref="K2:M2"/>
    <mergeCell ref="N2:P2"/>
  </mergeCells>
  <pageMargins left="0.78740157480314998" right="0.78740157480314998" top="1.181102362204725" bottom="1.181102362204725" header="0.78740157480314998" footer="0.78740157480314998"/>
  <pageSetup paperSize="0" fitToWidth="0" fitToHeight="0" pageOrder="overThenDown" orientation="portrait" useFirstPageNumber="1" horizontalDpi="0" verticalDpi="0" copies="0"/>
  <headerFooter alignWithMargins="0">
    <oddHeader>&amp;C&amp;10&amp;A</oddHeader>
    <oddFooter>&amp;C&amp;10Página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workbookViewId="0"/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8" width="5.125" customWidth="1"/>
    <col min="9" max="9" width="7" customWidth="1"/>
    <col min="10" max="11" width="5.125" customWidth="1"/>
    <col min="12" max="12" width="4.75" customWidth="1"/>
    <col min="13" max="13" width="7" customWidth="1"/>
    <col min="14" max="16" width="5.125" customWidth="1"/>
    <col min="17" max="17" width="6.625" customWidth="1"/>
    <col min="18" max="25" width="5.125" customWidth="1"/>
    <col min="26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41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4.6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13</v>
      </c>
      <c r="H8" s="23">
        <f>F8-G8</f>
        <v>1</v>
      </c>
      <c r="I8" s="25">
        <f>G8/F8</f>
        <v>0.9285714285714286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13</v>
      </c>
      <c r="X8" s="23">
        <f t="shared" ref="X8:X37" si="2">V8-W8</f>
        <v>1</v>
      </c>
      <c r="Y8" s="25">
        <f t="shared" ref="Y8:Y39" si="3">W8/V8</f>
        <v>0.9285714285714286</v>
      </c>
    </row>
    <row r="9" spans="1:25" ht="14.6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29</v>
      </c>
      <c r="H9" s="23">
        <f>F9-G9</f>
        <v>-3</v>
      </c>
      <c r="I9" s="25">
        <f>G9/F9</f>
        <v>1.1153846153846154</v>
      </c>
      <c r="J9" s="26">
        <v>1</v>
      </c>
      <c r="K9" s="24"/>
      <c r="L9" s="23">
        <f>J9-K9</f>
        <v>1</v>
      </c>
      <c r="M9" s="25">
        <f>K9/J9</f>
        <v>0</v>
      </c>
      <c r="N9" s="23">
        <v>10</v>
      </c>
      <c r="O9" s="24">
        <v>8</v>
      </c>
      <c r="P9" s="23">
        <f>N9-O9</f>
        <v>2</v>
      </c>
      <c r="Q9" s="25">
        <f>O9/N9</f>
        <v>0.8</v>
      </c>
      <c r="R9" s="23"/>
      <c r="S9" s="24"/>
      <c r="T9" s="23"/>
      <c r="U9" s="25"/>
      <c r="V9" s="23">
        <f t="shared" si="0"/>
        <v>37</v>
      </c>
      <c r="W9" s="23">
        <f t="shared" si="1"/>
        <v>37</v>
      </c>
      <c r="X9" s="23">
        <f t="shared" si="2"/>
        <v>0</v>
      </c>
      <c r="Y9" s="25">
        <f t="shared" si="3"/>
        <v>1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0</v>
      </c>
      <c r="H10" s="23">
        <f>F10-G10</f>
        <v>20</v>
      </c>
      <c r="I10" s="25">
        <f>G10/F10</f>
        <v>0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0</v>
      </c>
      <c r="X10" s="23">
        <f t="shared" si="2"/>
        <v>22</v>
      </c>
      <c r="Y10" s="25">
        <f t="shared" si="3"/>
        <v>0</v>
      </c>
    </row>
    <row r="11" spans="1:25" ht="14.6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7</v>
      </c>
      <c r="P11" s="23">
        <f>N11-O11</f>
        <v>3</v>
      </c>
      <c r="Q11" s="25">
        <f>O11/N11</f>
        <v>0.7</v>
      </c>
      <c r="R11" s="23"/>
      <c r="S11" s="24"/>
      <c r="T11" s="23"/>
      <c r="U11" s="25"/>
      <c r="V11" s="23">
        <f t="shared" si="0"/>
        <v>10</v>
      </c>
      <c r="W11" s="23">
        <f t="shared" si="1"/>
        <v>7</v>
      </c>
      <c r="X11" s="23">
        <f t="shared" si="2"/>
        <v>3</v>
      </c>
      <c r="Y11" s="25">
        <f t="shared" si="3"/>
        <v>0.7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31</v>
      </c>
      <c r="H12" s="23">
        <f t="shared" ref="H12:H18" si="4">F12-G12</f>
        <v>14</v>
      </c>
      <c r="I12" s="25">
        <f t="shared" ref="I12:I18" si="5">G12/F12</f>
        <v>0.68888888888888888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31</v>
      </c>
      <c r="X12" s="23">
        <f t="shared" si="2"/>
        <v>14</v>
      </c>
      <c r="Y12" s="25">
        <f t="shared" si="3"/>
        <v>0.68888888888888888</v>
      </c>
    </row>
    <row r="13" spans="1:25" ht="14.6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25</v>
      </c>
      <c r="H13" s="23">
        <f t="shared" si="4"/>
        <v>36</v>
      </c>
      <c r="I13" s="25">
        <f t="shared" si="5"/>
        <v>0.4098360655737705</v>
      </c>
      <c r="J13" s="26"/>
      <c r="K13" s="24"/>
      <c r="L13" s="23"/>
      <c r="M13" s="25"/>
      <c r="N13" s="23">
        <v>25</v>
      </c>
      <c r="O13" s="24">
        <v>0</v>
      </c>
      <c r="P13" s="23">
        <f>N13-O13</f>
        <v>25</v>
      </c>
      <c r="Q13" s="25">
        <f>O13/N13</f>
        <v>0</v>
      </c>
      <c r="R13" s="23"/>
      <c r="S13" s="24"/>
      <c r="T13" s="23"/>
      <c r="U13" s="25"/>
      <c r="V13" s="23">
        <f t="shared" si="0"/>
        <v>86</v>
      </c>
      <c r="W13" s="23">
        <f t="shared" si="1"/>
        <v>25</v>
      </c>
      <c r="X13" s="23">
        <f t="shared" si="2"/>
        <v>61</v>
      </c>
      <c r="Y13" s="25">
        <f t="shared" si="3"/>
        <v>0.29069767441860467</v>
      </c>
    </row>
    <row r="14" spans="1:25" ht="14.6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29</v>
      </c>
      <c r="H14" s="23">
        <f t="shared" si="4"/>
        <v>1</v>
      </c>
      <c r="I14" s="25">
        <f t="shared" si="5"/>
        <v>0.96666666666666667</v>
      </c>
      <c r="J14" s="26">
        <v>15</v>
      </c>
      <c r="K14" s="24"/>
      <c r="L14" s="23">
        <f>J14-K14</f>
        <v>15</v>
      </c>
      <c r="M14" s="25">
        <f>K14/J14</f>
        <v>0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29</v>
      </c>
      <c r="X14" s="23">
        <f t="shared" si="2"/>
        <v>16</v>
      </c>
      <c r="Y14" s="25">
        <f t="shared" si="3"/>
        <v>0.64444444444444449</v>
      </c>
    </row>
    <row r="15" spans="1:25" ht="14.65" customHeight="1">
      <c r="A15" s="103"/>
      <c r="B15" s="104"/>
      <c r="C15" s="105"/>
      <c r="D15" s="21"/>
      <c r="E15" s="22" t="s">
        <v>66</v>
      </c>
      <c r="F15" s="23">
        <v>10</v>
      </c>
      <c r="G15" s="24">
        <v>1</v>
      </c>
      <c r="H15" s="23">
        <f t="shared" si="4"/>
        <v>9</v>
      </c>
      <c r="I15" s="25">
        <f t="shared" si="5"/>
        <v>0.1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1</v>
      </c>
      <c r="X15" s="23">
        <f t="shared" si="2"/>
        <v>9</v>
      </c>
      <c r="Y15" s="25">
        <f t="shared" si="3"/>
        <v>0.1</v>
      </c>
    </row>
    <row r="16" spans="1:25" ht="14.65" customHeight="1">
      <c r="A16" s="103"/>
      <c r="B16" s="104"/>
      <c r="C16" s="105"/>
      <c r="D16" s="21"/>
      <c r="E16" s="22" t="s">
        <v>67</v>
      </c>
      <c r="F16" s="23">
        <v>2</v>
      </c>
      <c r="G16" s="24">
        <v>1</v>
      </c>
      <c r="H16" s="23">
        <f t="shared" si="4"/>
        <v>1</v>
      </c>
      <c r="I16" s="25">
        <f t="shared" si="5"/>
        <v>0.5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2</v>
      </c>
      <c r="W16" s="23">
        <f t="shared" si="1"/>
        <v>1</v>
      </c>
      <c r="X16" s="23">
        <f t="shared" si="2"/>
        <v>1</v>
      </c>
      <c r="Y16" s="25">
        <f t="shared" si="3"/>
        <v>0.5</v>
      </c>
    </row>
    <row r="17" spans="1:25" ht="14.65" customHeight="1">
      <c r="A17" s="103"/>
      <c r="B17" s="104"/>
      <c r="C17" s="105"/>
      <c r="D17" s="21"/>
      <c r="E17" s="22" t="s">
        <v>68</v>
      </c>
      <c r="F17" s="23">
        <v>28</v>
      </c>
      <c r="G17" s="24">
        <v>21</v>
      </c>
      <c r="H17" s="23">
        <f t="shared" si="4"/>
        <v>7</v>
      </c>
      <c r="I17" s="25">
        <f t="shared" si="5"/>
        <v>0.75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28</v>
      </c>
      <c r="W17" s="23">
        <f t="shared" si="1"/>
        <v>21</v>
      </c>
      <c r="X17" s="23">
        <f t="shared" si="2"/>
        <v>7</v>
      </c>
      <c r="Y17" s="25">
        <f t="shared" si="3"/>
        <v>0.75</v>
      </c>
    </row>
    <row r="18" spans="1:25" ht="14.65" customHeight="1">
      <c r="A18" s="103"/>
      <c r="B18" s="104"/>
      <c r="C18" s="105"/>
      <c r="D18" s="21"/>
      <c r="E18" s="22" t="s">
        <v>69</v>
      </c>
      <c r="F18" s="23">
        <v>20</v>
      </c>
      <c r="G18" s="24">
        <v>20</v>
      </c>
      <c r="H18" s="23">
        <f t="shared" si="4"/>
        <v>0</v>
      </c>
      <c r="I18" s="25">
        <f t="shared" si="5"/>
        <v>1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20</v>
      </c>
      <c r="X18" s="23">
        <f t="shared" si="2"/>
        <v>2</v>
      </c>
      <c r="Y18" s="25">
        <f t="shared" si="3"/>
        <v>0.90909090909090906</v>
      </c>
    </row>
    <row r="19" spans="1:25" ht="14.6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15</v>
      </c>
      <c r="P19" s="23">
        <f>N19-O19</f>
        <v>19</v>
      </c>
      <c r="Q19" s="25">
        <f>O19/N19</f>
        <v>0.44117647058823528</v>
      </c>
      <c r="R19" s="23"/>
      <c r="S19" s="24"/>
      <c r="T19" s="23"/>
      <c r="U19" s="25"/>
      <c r="V19" s="23">
        <f t="shared" si="0"/>
        <v>34</v>
      </c>
      <c r="W19" s="23">
        <f t="shared" si="1"/>
        <v>15</v>
      </c>
      <c r="X19" s="23">
        <f t="shared" si="2"/>
        <v>19</v>
      </c>
      <c r="Y19" s="25">
        <f t="shared" si="3"/>
        <v>0.44117647058823528</v>
      </c>
    </row>
    <row r="20" spans="1:25" ht="14.65" customHeight="1">
      <c r="A20" s="103"/>
      <c r="B20" s="104"/>
      <c r="C20" s="105"/>
      <c r="D20" s="21"/>
      <c r="E20" s="22" t="s">
        <v>71</v>
      </c>
      <c r="F20" s="23">
        <v>29</v>
      </c>
      <c r="G20" s="24">
        <v>29</v>
      </c>
      <c r="H20" s="23">
        <f t="shared" ref="H20:H27" si="6">F20-G20</f>
        <v>0</v>
      </c>
      <c r="I20" s="25">
        <f t="shared" ref="I20:I27" si="7">G20/F20</f>
        <v>1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29</v>
      </c>
      <c r="X20" s="23">
        <f t="shared" si="2"/>
        <v>0</v>
      </c>
      <c r="Y20" s="25">
        <f t="shared" si="3"/>
        <v>1</v>
      </c>
    </row>
    <row r="21" spans="1:25" ht="14.65" customHeight="1">
      <c r="A21" s="103"/>
      <c r="B21" s="104"/>
      <c r="C21" s="105"/>
      <c r="D21" s="21"/>
      <c r="E21" s="22" t="s">
        <v>72</v>
      </c>
      <c r="F21" s="23">
        <v>6</v>
      </c>
      <c r="G21" s="24">
        <v>6</v>
      </c>
      <c r="H21" s="23">
        <f t="shared" si="6"/>
        <v>0</v>
      </c>
      <c r="I21" s="25">
        <f t="shared" si="7"/>
        <v>1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6</v>
      </c>
      <c r="W21" s="23">
        <f t="shared" si="1"/>
        <v>6</v>
      </c>
      <c r="X21" s="23">
        <f t="shared" si="2"/>
        <v>0</v>
      </c>
      <c r="Y21" s="25">
        <f t="shared" si="3"/>
        <v>1</v>
      </c>
    </row>
    <row r="22" spans="1:25" ht="14.65" customHeight="1">
      <c r="A22" s="103"/>
      <c r="B22" s="104"/>
      <c r="C22" s="105"/>
      <c r="D22" s="21"/>
      <c r="E22" s="22" t="s">
        <v>73</v>
      </c>
      <c r="F22" s="23">
        <v>12</v>
      </c>
      <c r="G22" s="24">
        <v>4</v>
      </c>
      <c r="H22" s="23">
        <f t="shared" si="6"/>
        <v>8</v>
      </c>
      <c r="I22" s="25">
        <f t="shared" si="7"/>
        <v>0.33333333333333331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12</v>
      </c>
      <c r="W22" s="23">
        <f t="shared" si="1"/>
        <v>4</v>
      </c>
      <c r="X22" s="23">
        <f t="shared" si="2"/>
        <v>8</v>
      </c>
      <c r="Y22" s="25">
        <f t="shared" si="3"/>
        <v>0.33333333333333331</v>
      </c>
    </row>
    <row r="23" spans="1:25" ht="14.65" customHeight="1">
      <c r="A23" s="103"/>
      <c r="B23" s="104"/>
      <c r="C23" s="105"/>
      <c r="D23" s="21"/>
      <c r="E23" s="22" t="s">
        <v>74</v>
      </c>
      <c r="F23" s="23">
        <v>10</v>
      </c>
      <c r="G23" s="24">
        <v>7</v>
      </c>
      <c r="H23" s="23">
        <f t="shared" si="6"/>
        <v>3</v>
      </c>
      <c r="I23" s="25">
        <f t="shared" si="7"/>
        <v>0.7</v>
      </c>
      <c r="J23" s="26"/>
      <c r="K23" s="24"/>
      <c r="L23" s="23"/>
      <c r="M23" s="25"/>
      <c r="N23" s="23">
        <v>4</v>
      </c>
      <c r="O23" s="24">
        <v>0</v>
      </c>
      <c r="P23" s="23">
        <f>N23-O23</f>
        <v>4</v>
      </c>
      <c r="Q23" s="25">
        <f>O23/N23</f>
        <v>0</v>
      </c>
      <c r="R23" s="23"/>
      <c r="S23" s="24"/>
      <c r="T23" s="23"/>
      <c r="U23" s="25"/>
      <c r="V23" s="23">
        <f t="shared" si="0"/>
        <v>14</v>
      </c>
      <c r="W23" s="23">
        <f t="shared" si="1"/>
        <v>7</v>
      </c>
      <c r="X23" s="23">
        <f t="shared" si="2"/>
        <v>7</v>
      </c>
      <c r="Y23" s="25">
        <f t="shared" si="3"/>
        <v>0.5</v>
      </c>
    </row>
    <row r="24" spans="1:25" ht="14.65" customHeight="1">
      <c r="A24" s="103"/>
      <c r="B24" s="104"/>
      <c r="C24" s="105"/>
      <c r="D24" s="21"/>
      <c r="E24" s="22" t="s">
        <v>75</v>
      </c>
      <c r="F24" s="23">
        <v>40</v>
      </c>
      <c r="G24" s="24">
        <v>18</v>
      </c>
      <c r="H24" s="23">
        <f t="shared" si="6"/>
        <v>22</v>
      </c>
      <c r="I24" s="25">
        <f t="shared" si="7"/>
        <v>0.45</v>
      </c>
      <c r="J24" s="26"/>
      <c r="K24" s="24"/>
      <c r="L24" s="23"/>
      <c r="M24" s="25"/>
      <c r="N24" s="23">
        <v>8</v>
      </c>
      <c r="O24" s="24">
        <v>2</v>
      </c>
      <c r="P24" s="23">
        <f>N24-O24</f>
        <v>6</v>
      </c>
      <c r="Q24" s="25">
        <f>O24/N24</f>
        <v>0.25</v>
      </c>
      <c r="R24" s="23"/>
      <c r="S24" s="24"/>
      <c r="T24" s="23"/>
      <c r="U24" s="25"/>
      <c r="V24" s="23">
        <f t="shared" si="0"/>
        <v>48</v>
      </c>
      <c r="W24" s="23">
        <f t="shared" si="1"/>
        <v>20</v>
      </c>
      <c r="X24" s="23">
        <f t="shared" si="2"/>
        <v>28</v>
      </c>
      <c r="Y24" s="25">
        <f t="shared" si="3"/>
        <v>0.41666666666666669</v>
      </c>
    </row>
    <row r="25" spans="1:25" ht="14.6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4.6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6</v>
      </c>
      <c r="H26" s="23">
        <f t="shared" si="6"/>
        <v>3</v>
      </c>
      <c r="I26" s="25">
        <f t="shared" si="7"/>
        <v>0.66666666666666663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  <c r="V26" s="23">
        <f t="shared" si="0"/>
        <v>12</v>
      </c>
      <c r="W26" s="23">
        <f t="shared" si="1"/>
        <v>9</v>
      </c>
      <c r="X26" s="23">
        <f t="shared" si="2"/>
        <v>3</v>
      </c>
      <c r="Y26" s="25">
        <f t="shared" si="3"/>
        <v>0.75</v>
      </c>
    </row>
    <row r="27" spans="1:25" ht="14.6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0</v>
      </c>
      <c r="H27" s="23">
        <f t="shared" si="6"/>
        <v>9</v>
      </c>
      <c r="I27" s="25">
        <f t="shared" si="7"/>
        <v>0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0</v>
      </c>
      <c r="X27" s="23">
        <f t="shared" si="2"/>
        <v>9</v>
      </c>
      <c r="Y27" s="25">
        <f t="shared" si="3"/>
        <v>0</v>
      </c>
    </row>
    <row r="28" spans="1:25" ht="14.6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>
        <v>7</v>
      </c>
      <c r="L28" s="23">
        <f>J28-K28</f>
        <v>1</v>
      </c>
      <c r="M28" s="25">
        <f>K28/J28</f>
        <v>0.875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7</v>
      </c>
      <c r="X28" s="23">
        <f t="shared" si="2"/>
        <v>1</v>
      </c>
      <c r="Y28" s="25">
        <f t="shared" si="3"/>
        <v>0.875</v>
      </c>
    </row>
    <row r="29" spans="1:25" ht="14.6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12</v>
      </c>
      <c r="H29" s="23">
        <f t="shared" ref="H29:H53" si="8">F29-G29</f>
        <v>0</v>
      </c>
      <c r="I29" s="25">
        <f t="shared" ref="I29:I60" si="9">G29/F29</f>
        <v>1</v>
      </c>
      <c r="J29" s="26">
        <v>4</v>
      </c>
      <c r="K29" s="24">
        <v>4</v>
      </c>
      <c r="L29" s="23">
        <f>J29-K29</f>
        <v>0</v>
      </c>
      <c r="M29" s="25">
        <f>K29/J29</f>
        <v>1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16</v>
      </c>
      <c r="X29" s="23">
        <f t="shared" si="2"/>
        <v>0</v>
      </c>
      <c r="Y29" s="25">
        <f t="shared" si="3"/>
        <v>1</v>
      </c>
    </row>
    <row r="30" spans="1:25" ht="14.6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4.6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10</v>
      </c>
      <c r="H31" s="23">
        <f t="shared" si="8"/>
        <v>0</v>
      </c>
      <c r="I31" s="25">
        <f t="shared" si="9"/>
        <v>1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2</v>
      </c>
      <c r="T31" s="23">
        <f>R31-S31</f>
        <v>2</v>
      </c>
      <c r="U31" s="25">
        <f>S31/R31</f>
        <v>0.5</v>
      </c>
      <c r="V31" s="23">
        <f t="shared" si="0"/>
        <v>14</v>
      </c>
      <c r="W31" s="23">
        <f t="shared" si="1"/>
        <v>12</v>
      </c>
      <c r="X31" s="23">
        <f t="shared" si="2"/>
        <v>2</v>
      </c>
      <c r="Y31" s="25">
        <f t="shared" si="3"/>
        <v>0.8571428571428571</v>
      </c>
    </row>
    <row r="32" spans="1:25" ht="14.6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3</v>
      </c>
      <c r="H32" s="23">
        <f t="shared" si="8"/>
        <v>7</v>
      </c>
      <c r="I32" s="25">
        <f t="shared" si="9"/>
        <v>0.3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3</v>
      </c>
      <c r="X32" s="23">
        <f t="shared" si="2"/>
        <v>8</v>
      </c>
      <c r="Y32" s="25">
        <f t="shared" si="3"/>
        <v>0.27272727272727271</v>
      </c>
    </row>
    <row r="33" spans="1:25" ht="14.6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3</v>
      </c>
      <c r="H33" s="23">
        <f t="shared" si="8"/>
        <v>7</v>
      </c>
      <c r="I33" s="25">
        <f t="shared" si="9"/>
        <v>0.3</v>
      </c>
      <c r="J33" s="26">
        <v>10</v>
      </c>
      <c r="K33" s="24"/>
      <c r="L33" s="23">
        <f>J33-K33</f>
        <v>10</v>
      </c>
      <c r="M33" s="25">
        <f>K33/J33</f>
        <v>0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3</v>
      </c>
      <c r="X33" s="23">
        <f t="shared" si="2"/>
        <v>17</v>
      </c>
      <c r="Y33" s="25">
        <f t="shared" si="3"/>
        <v>0.15</v>
      </c>
    </row>
    <row r="34" spans="1:25" ht="14.6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8"/>
        <v>0</v>
      </c>
      <c r="I34" s="25">
        <f t="shared" si="9"/>
        <v>1</v>
      </c>
      <c r="J34" s="26"/>
      <c r="K34" s="24"/>
      <c r="L34" s="23"/>
      <c r="M34" s="25"/>
      <c r="N34" s="23">
        <v>4</v>
      </c>
      <c r="O34" s="24">
        <v>1</v>
      </c>
      <c r="P34" s="23">
        <f>N34-O34</f>
        <v>3</v>
      </c>
      <c r="Q34" s="25">
        <f>O34/N34</f>
        <v>0.25</v>
      </c>
      <c r="R34" s="23"/>
      <c r="S34" s="24"/>
      <c r="T34" s="23"/>
      <c r="U34" s="25"/>
      <c r="V34" s="23">
        <f t="shared" si="0"/>
        <v>13</v>
      </c>
      <c r="W34" s="23">
        <f t="shared" si="1"/>
        <v>10</v>
      </c>
      <c r="X34" s="23">
        <f t="shared" si="2"/>
        <v>3</v>
      </c>
      <c r="Y34" s="25">
        <f t="shared" si="3"/>
        <v>0.76923076923076927</v>
      </c>
    </row>
    <row r="35" spans="1:25" ht="14.6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6</v>
      </c>
      <c r="H35" s="23">
        <f t="shared" si="8"/>
        <v>0</v>
      </c>
      <c r="I35" s="25">
        <f t="shared" si="9"/>
        <v>1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6</v>
      </c>
      <c r="X35" s="23">
        <f t="shared" si="2"/>
        <v>0</v>
      </c>
      <c r="Y35" s="25">
        <f t="shared" si="3"/>
        <v>1</v>
      </c>
    </row>
    <row r="36" spans="1:25" ht="14.6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4</v>
      </c>
      <c r="H36" s="23">
        <f t="shared" si="8"/>
        <v>1</v>
      </c>
      <c r="I36" s="25">
        <f t="shared" si="9"/>
        <v>0.8</v>
      </c>
      <c r="J36" s="26"/>
      <c r="K36" s="24"/>
      <c r="L36" s="23" t="s">
        <v>94</v>
      </c>
      <c r="M36" s="25"/>
      <c r="N36" s="23">
        <v>3</v>
      </c>
      <c r="O36" s="24">
        <v>3</v>
      </c>
      <c r="P36" s="23">
        <f>N36-O36</f>
        <v>0</v>
      </c>
      <c r="Q36" s="25">
        <f>O36/N36</f>
        <v>1</v>
      </c>
      <c r="R36" s="23"/>
      <c r="S36" s="24"/>
      <c r="T36" s="23"/>
      <c r="U36" s="25"/>
      <c r="V36" s="23">
        <f t="shared" si="0"/>
        <v>8</v>
      </c>
      <c r="W36" s="23">
        <f t="shared" si="1"/>
        <v>7</v>
      </c>
      <c r="X36" s="23">
        <f t="shared" si="2"/>
        <v>1</v>
      </c>
      <c r="Y36" s="25">
        <f t="shared" si="3"/>
        <v>0.875</v>
      </c>
    </row>
    <row r="37" spans="1:25" ht="14.6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8</v>
      </c>
      <c r="H37" s="23">
        <f t="shared" si="8"/>
        <v>2</v>
      </c>
      <c r="I37" s="25">
        <f t="shared" si="9"/>
        <v>0.8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8</v>
      </c>
      <c r="X37" s="23">
        <f t="shared" si="2"/>
        <v>2</v>
      </c>
      <c r="Y37" s="25">
        <f t="shared" si="3"/>
        <v>0.8</v>
      </c>
    </row>
    <row r="38" spans="1:25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465</v>
      </c>
      <c r="G38" s="27">
        <f>SUM(G8:G37)</f>
        <v>317</v>
      </c>
      <c r="H38" s="27">
        <f t="shared" si="8"/>
        <v>148</v>
      </c>
      <c r="I38" s="28">
        <f t="shared" si="9"/>
        <v>0.68172043010752692</v>
      </c>
      <c r="J38" s="27">
        <f>SUM(J8:J37)</f>
        <v>41</v>
      </c>
      <c r="K38" s="27">
        <f>SUM(K8:K37)</f>
        <v>11</v>
      </c>
      <c r="L38" s="27">
        <f>J38-K38</f>
        <v>30</v>
      </c>
      <c r="M38" s="28">
        <f>K38/J38</f>
        <v>0.26829268292682928</v>
      </c>
      <c r="N38" s="27">
        <f>SUM(N8:N37)</f>
        <v>103</v>
      </c>
      <c r="O38" s="27">
        <f>SUM(O8:O37)</f>
        <v>39</v>
      </c>
      <c r="P38" s="27">
        <f>SUM(P8:P37)</f>
        <v>64</v>
      </c>
      <c r="Q38" s="28">
        <f>O38/N38</f>
        <v>0.37864077669902912</v>
      </c>
      <c r="R38" s="27">
        <f>SUM(R8:R37)</f>
        <v>4</v>
      </c>
      <c r="S38" s="27">
        <f>SUM(S8:S37)</f>
        <v>2</v>
      </c>
      <c r="T38" s="27">
        <f>SUM(T8:T37)</f>
        <v>2</v>
      </c>
      <c r="U38" s="28">
        <f>S38/R38</f>
        <v>0.5</v>
      </c>
      <c r="V38" s="27">
        <f>SUM(V8:V37)</f>
        <v>613</v>
      </c>
      <c r="W38" s="27">
        <f>SUM(W8:W37)</f>
        <v>369</v>
      </c>
      <c r="X38" s="27">
        <f>SUM(X8:X37)</f>
        <v>244</v>
      </c>
      <c r="Y38" s="28">
        <f t="shared" si="3"/>
        <v>0.60195758564437196</v>
      </c>
    </row>
    <row r="39" spans="1:25" ht="14.6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0</v>
      </c>
      <c r="H39" s="33">
        <f t="shared" si="8"/>
        <v>8</v>
      </c>
      <c r="I39" s="35">
        <f t="shared" si="9"/>
        <v>0</v>
      </c>
      <c r="J39" s="36"/>
      <c r="K39" s="34"/>
      <c r="L39" s="33"/>
      <c r="M39" s="35"/>
      <c r="N39" s="33">
        <v>7</v>
      </c>
      <c r="O39" s="34">
        <v>1</v>
      </c>
      <c r="P39" s="33">
        <f>N39-O39</f>
        <v>6</v>
      </c>
      <c r="Q39" s="35">
        <f>O39/N39</f>
        <v>0.14285714285714285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1</v>
      </c>
      <c r="X39" s="33">
        <f t="shared" ref="X39:X53" si="12">V39-W39</f>
        <v>14</v>
      </c>
      <c r="Y39" s="35">
        <f t="shared" si="3"/>
        <v>6.6666666666666666E-2</v>
      </c>
    </row>
    <row r="40" spans="1:25" ht="14.6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18</v>
      </c>
      <c r="H40" s="33">
        <f t="shared" si="8"/>
        <v>-8</v>
      </c>
      <c r="I40" s="35">
        <f t="shared" si="9"/>
        <v>1.8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21</v>
      </c>
      <c r="X40" s="33">
        <f t="shared" si="12"/>
        <v>-8</v>
      </c>
      <c r="Y40" s="35">
        <f t="shared" ref="Y40:Y56" si="13">W40/V40</f>
        <v>1.6153846153846154</v>
      </c>
    </row>
    <row r="41" spans="1:25" ht="14.6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9</v>
      </c>
      <c r="H41" s="33">
        <f t="shared" si="8"/>
        <v>1</v>
      </c>
      <c r="I41" s="35">
        <f t="shared" si="9"/>
        <v>0.9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9</v>
      </c>
      <c r="X41" s="33">
        <f t="shared" si="12"/>
        <v>1</v>
      </c>
      <c r="Y41" s="35">
        <f t="shared" si="13"/>
        <v>0.9</v>
      </c>
    </row>
    <row r="42" spans="1:25" ht="14.6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9</v>
      </c>
      <c r="H42" s="33">
        <f t="shared" si="8"/>
        <v>1</v>
      </c>
      <c r="I42" s="35">
        <f t="shared" si="9"/>
        <v>0.9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9</v>
      </c>
      <c r="X42" s="33">
        <f t="shared" si="12"/>
        <v>1</v>
      </c>
      <c r="Y42" s="35">
        <f t="shared" si="13"/>
        <v>0.9</v>
      </c>
    </row>
    <row r="43" spans="1:25" ht="14.6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25" ht="14.6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9</v>
      </c>
      <c r="H44" s="33">
        <f t="shared" si="8"/>
        <v>1</v>
      </c>
      <c r="I44" s="35">
        <f t="shared" si="9"/>
        <v>0.9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9</v>
      </c>
      <c r="X44" s="33">
        <f t="shared" si="12"/>
        <v>1</v>
      </c>
      <c r="Y44" s="35">
        <f t="shared" si="13"/>
        <v>0.9</v>
      </c>
    </row>
    <row r="45" spans="1:25" ht="14.6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8"/>
        <v>0</v>
      </c>
      <c r="I45" s="35">
        <f t="shared" si="9"/>
        <v>1</v>
      </c>
      <c r="J45" s="36">
        <v>2</v>
      </c>
      <c r="K45" s="34"/>
      <c r="L45" s="33">
        <f>J45-K45</f>
        <v>2</v>
      </c>
      <c r="M45" s="35">
        <f>K45/J45</f>
        <v>0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3</v>
      </c>
      <c r="X45" s="33">
        <f t="shared" si="12"/>
        <v>2</v>
      </c>
      <c r="Y45" s="35">
        <f t="shared" si="13"/>
        <v>0.6</v>
      </c>
    </row>
    <row r="46" spans="1:25" ht="14.6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0</v>
      </c>
      <c r="P46" s="33">
        <f>N46-O46</f>
        <v>1</v>
      </c>
      <c r="Q46" s="35">
        <f>O46/N46</f>
        <v>0</v>
      </c>
      <c r="R46" s="33">
        <v>5</v>
      </c>
      <c r="S46" s="34"/>
      <c r="T46" s="33">
        <f>R46-S46</f>
        <v>5</v>
      </c>
      <c r="U46" s="35">
        <f>S46/R46</f>
        <v>0</v>
      </c>
      <c r="V46" s="33">
        <f t="shared" si="10"/>
        <v>18</v>
      </c>
      <c r="W46" s="33">
        <f t="shared" si="11"/>
        <v>12</v>
      </c>
      <c r="X46" s="33">
        <f t="shared" si="12"/>
        <v>6</v>
      </c>
      <c r="Y46" s="35">
        <f t="shared" si="13"/>
        <v>0.66666666666666663</v>
      </c>
    </row>
    <row r="47" spans="1:25" ht="14.6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20</v>
      </c>
      <c r="H47" s="33">
        <f t="shared" si="8"/>
        <v>10</v>
      </c>
      <c r="I47" s="35">
        <f t="shared" si="9"/>
        <v>0.66666666666666663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20</v>
      </c>
      <c r="X47" s="33">
        <f t="shared" si="12"/>
        <v>10</v>
      </c>
      <c r="Y47" s="35">
        <f t="shared" si="13"/>
        <v>0.66666666666666663</v>
      </c>
    </row>
    <row r="48" spans="1:25" ht="14.6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0</v>
      </c>
      <c r="H48" s="33">
        <f t="shared" si="8"/>
        <v>5</v>
      </c>
      <c r="I48" s="35">
        <f t="shared" si="9"/>
        <v>0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0</v>
      </c>
      <c r="X48" s="33">
        <f t="shared" si="12"/>
        <v>5</v>
      </c>
      <c r="Y48" s="35">
        <f t="shared" si="13"/>
        <v>0</v>
      </c>
    </row>
    <row r="49" spans="1:25" ht="14.6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14</v>
      </c>
      <c r="L49" s="33">
        <f>J49-K49</f>
        <v>0</v>
      </c>
      <c r="M49" s="35">
        <f>K49/J49</f>
        <v>1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23</v>
      </c>
      <c r="X49" s="33">
        <f t="shared" si="12"/>
        <v>0</v>
      </c>
      <c r="Y49" s="35">
        <f t="shared" si="13"/>
        <v>1</v>
      </c>
    </row>
    <row r="50" spans="1:25" ht="14.6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10</v>
      </c>
      <c r="H50" s="33">
        <f t="shared" si="8"/>
        <v>0</v>
      </c>
      <c r="I50" s="35">
        <f t="shared" si="9"/>
        <v>1</v>
      </c>
      <c r="J50" s="36"/>
      <c r="K50" s="34"/>
      <c r="L50" s="33"/>
      <c r="M50" s="35"/>
      <c r="N50" s="33">
        <v>2</v>
      </c>
      <c r="O50" s="34">
        <v>1</v>
      </c>
      <c r="P50" s="33">
        <f>N50-O50</f>
        <v>1</v>
      </c>
      <c r="Q50" s="35">
        <f>O50/N50</f>
        <v>0.5</v>
      </c>
      <c r="R50" s="33"/>
      <c r="S50" s="34"/>
      <c r="T50" s="33"/>
      <c r="U50" s="35"/>
      <c r="V50" s="33">
        <f t="shared" si="10"/>
        <v>12</v>
      </c>
      <c r="W50" s="33">
        <f t="shared" si="11"/>
        <v>11</v>
      </c>
      <c r="X50" s="33">
        <f t="shared" si="12"/>
        <v>1</v>
      </c>
      <c r="Y50" s="35">
        <f t="shared" si="13"/>
        <v>0.91666666666666663</v>
      </c>
    </row>
    <row r="51" spans="1:25" ht="14.6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4</v>
      </c>
      <c r="L51" s="33">
        <f>J51-K51</f>
        <v>1</v>
      </c>
      <c r="M51" s="35">
        <f>K51/J51</f>
        <v>0.8</v>
      </c>
      <c r="N51" s="33">
        <v>5</v>
      </c>
      <c r="O51" s="34">
        <v>5</v>
      </c>
      <c r="P51" s="33">
        <f>N51-O51</f>
        <v>0</v>
      </c>
      <c r="Q51" s="35">
        <f>O51/N51</f>
        <v>1</v>
      </c>
      <c r="R51" s="33"/>
      <c r="S51" s="34"/>
      <c r="T51" s="33"/>
      <c r="U51" s="35"/>
      <c r="V51" s="33">
        <f t="shared" si="10"/>
        <v>24</v>
      </c>
      <c r="W51" s="33">
        <f t="shared" si="11"/>
        <v>23</v>
      </c>
      <c r="X51" s="33">
        <f t="shared" si="12"/>
        <v>1</v>
      </c>
      <c r="Y51" s="35">
        <f t="shared" si="13"/>
        <v>0.95833333333333337</v>
      </c>
    </row>
    <row r="52" spans="1:25" ht="14.6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4</v>
      </c>
      <c r="H52" s="33">
        <f t="shared" si="8"/>
        <v>1</v>
      </c>
      <c r="I52" s="35">
        <f t="shared" si="9"/>
        <v>0.8</v>
      </c>
      <c r="J52" s="36">
        <v>1</v>
      </c>
      <c r="K52" s="34"/>
      <c r="L52" s="33">
        <f>J52-K52</f>
        <v>1</v>
      </c>
      <c r="M52" s="35">
        <f>K52/J52</f>
        <v>0</v>
      </c>
      <c r="N52" s="33">
        <v>2</v>
      </c>
      <c r="O52" s="34">
        <v>0</v>
      </c>
      <c r="P52" s="33">
        <f>N52-O52</f>
        <v>2</v>
      </c>
      <c r="Q52" s="35">
        <f>O52/N52</f>
        <v>0</v>
      </c>
      <c r="R52" s="33"/>
      <c r="S52" s="34"/>
      <c r="T52" s="33"/>
      <c r="U52" s="35"/>
      <c r="V52" s="33">
        <f t="shared" si="10"/>
        <v>8</v>
      </c>
      <c r="W52" s="33">
        <f t="shared" si="11"/>
        <v>4</v>
      </c>
      <c r="X52" s="33">
        <f t="shared" si="12"/>
        <v>4</v>
      </c>
      <c r="Y52" s="35">
        <f t="shared" si="13"/>
        <v>0.5</v>
      </c>
    </row>
    <row r="53" spans="1:25" ht="14.6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8"/>
        <v>0</v>
      </c>
      <c r="I53" s="35">
        <f t="shared" si="9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20</v>
      </c>
      <c r="X53" s="33">
        <f t="shared" si="12"/>
        <v>0</v>
      </c>
      <c r="Y53" s="35">
        <f t="shared" si="13"/>
        <v>1</v>
      </c>
    </row>
    <row r="54" spans="1:25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27">
        <f>SUM(G39:G53)</f>
        <v>137</v>
      </c>
      <c r="H54" s="27">
        <f>SUM(H39:H53)</f>
        <v>25</v>
      </c>
      <c r="I54" s="28">
        <f t="shared" si="9"/>
        <v>0.84567901234567899</v>
      </c>
      <c r="J54" s="27">
        <f>SUM(J39:J53)</f>
        <v>22</v>
      </c>
      <c r="K54" s="27">
        <f>SUM(K39:K53)</f>
        <v>18</v>
      </c>
      <c r="L54" s="27">
        <f>SUM(L39:L53)</f>
        <v>4</v>
      </c>
      <c r="M54" s="28">
        <f>K54/J54</f>
        <v>0.81818181818181823</v>
      </c>
      <c r="N54" s="27">
        <f>SUM(N39:N53)</f>
        <v>20</v>
      </c>
      <c r="O54" s="27">
        <f>SUM(O39:O53)</f>
        <v>10</v>
      </c>
      <c r="P54" s="27">
        <f>N54-O54</f>
        <v>10</v>
      </c>
      <c r="Q54" s="28">
        <f>O54/N54</f>
        <v>0.5</v>
      </c>
      <c r="R54" s="27">
        <f>SUM(R39:R53)</f>
        <v>5</v>
      </c>
      <c r="S54" s="27">
        <f>SUM(S39:S53)</f>
        <v>0</v>
      </c>
      <c r="T54" s="27">
        <f>R54-S54</f>
        <v>5</v>
      </c>
      <c r="U54" s="28">
        <f>S54/R54</f>
        <v>0</v>
      </c>
      <c r="V54" s="27">
        <f>SUM(V39:V53)</f>
        <v>209</v>
      </c>
      <c r="W54" s="27">
        <f>SUM(W39:W53)</f>
        <v>165</v>
      </c>
      <c r="X54" s="27">
        <f>SUM(X39:X53)</f>
        <v>44</v>
      </c>
      <c r="Y54" s="28">
        <f t="shared" si="13"/>
        <v>0.78947368421052633</v>
      </c>
    </row>
    <row r="55" spans="1:25" ht="14.6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>
        <v>2</v>
      </c>
      <c r="L55" s="40">
        <f>J55-K55</f>
        <v>1</v>
      </c>
      <c r="M55" s="42">
        <f>K55/J55</f>
        <v>0.66666666666666663</v>
      </c>
      <c r="N55" s="40">
        <v>3</v>
      </c>
      <c r="O55" s="41">
        <v>3</v>
      </c>
      <c r="P55" s="40">
        <v>3</v>
      </c>
      <c r="Q55" s="42">
        <f>O55/N55</f>
        <v>1</v>
      </c>
      <c r="R55" s="42"/>
      <c r="S55" s="43"/>
      <c r="T55" s="42"/>
      <c r="U55" s="42"/>
      <c r="V55" s="40">
        <f>F55+J55+N55</f>
        <v>13</v>
      </c>
      <c r="W55" s="40">
        <f>G55+K55+O55</f>
        <v>12</v>
      </c>
      <c r="X55" s="40">
        <f t="shared" ref="X55:X69" si="15">V55-W55</f>
        <v>1</v>
      </c>
      <c r="Y55" s="42">
        <f t="shared" si="13"/>
        <v>0.92307692307692313</v>
      </c>
    </row>
    <row r="56" spans="1:25" ht="14.6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>
        <v>2</v>
      </c>
      <c r="L56" s="40">
        <f>J56-K56</f>
        <v>1</v>
      </c>
      <c r="M56" s="42">
        <f>K56/J56</f>
        <v>0.66666666666666663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12</v>
      </c>
      <c r="X56" s="40">
        <f t="shared" si="15"/>
        <v>1</v>
      </c>
      <c r="Y56" s="42">
        <f t="shared" si="13"/>
        <v>0.92307692307692313</v>
      </c>
    </row>
    <row r="57" spans="1:25" ht="14.6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  <c r="V57" s="40">
        <f>F57+N57</f>
        <v>12</v>
      </c>
      <c r="W57" s="40">
        <f>G57+O57</f>
        <v>12</v>
      </c>
      <c r="X57" s="40">
        <f t="shared" si="15"/>
        <v>0</v>
      </c>
      <c r="Y57" s="42">
        <f>W58/V57</f>
        <v>0.83333333333333337</v>
      </c>
    </row>
    <row r="58" spans="1:25" ht="14.6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10</v>
      </c>
      <c r="H58" s="40">
        <f t="shared" si="14"/>
        <v>0</v>
      </c>
      <c r="I58" s="42">
        <f t="shared" si="9"/>
        <v>1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10</v>
      </c>
      <c r="X58" s="40">
        <f t="shared" si="15"/>
        <v>0</v>
      </c>
      <c r="Y58" s="42">
        <f t="shared" ref="Y58:Y86" si="18">W58/V58</f>
        <v>1</v>
      </c>
    </row>
    <row r="59" spans="1:25" ht="14.6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7</v>
      </c>
      <c r="H59" s="40">
        <f t="shared" si="14"/>
        <v>3</v>
      </c>
      <c r="I59" s="42">
        <f t="shared" si="9"/>
        <v>0.7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  <c r="V59" s="40">
        <f t="shared" si="16"/>
        <v>12</v>
      </c>
      <c r="W59" s="40">
        <f t="shared" si="17"/>
        <v>9</v>
      </c>
      <c r="X59" s="40">
        <f t="shared" si="15"/>
        <v>3</v>
      </c>
      <c r="Y59" s="42">
        <f t="shared" si="18"/>
        <v>0.75</v>
      </c>
    </row>
    <row r="60" spans="1:25" ht="14.6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2</v>
      </c>
      <c r="H60" s="40">
        <f t="shared" si="14"/>
        <v>12</v>
      </c>
      <c r="I60" s="42">
        <f t="shared" si="9"/>
        <v>0.14285714285714285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2</v>
      </c>
      <c r="X60" s="40">
        <f t="shared" si="15"/>
        <v>12</v>
      </c>
      <c r="Y60" s="42">
        <f t="shared" si="18"/>
        <v>0.14285714285714285</v>
      </c>
    </row>
    <row r="61" spans="1:25" ht="14.6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7</v>
      </c>
      <c r="H61" s="40">
        <f t="shared" si="14"/>
        <v>1</v>
      </c>
      <c r="I61" s="42">
        <f t="shared" ref="I61:I86" si="19">G61/F61</f>
        <v>0.875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7</v>
      </c>
      <c r="X61" s="40">
        <f t="shared" si="15"/>
        <v>1</v>
      </c>
      <c r="Y61" s="42">
        <f t="shared" si="18"/>
        <v>0.875</v>
      </c>
    </row>
    <row r="62" spans="1:25" ht="14.6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8</v>
      </c>
      <c r="H62" s="40">
        <f t="shared" si="14"/>
        <v>0</v>
      </c>
      <c r="I62" s="42">
        <f t="shared" si="19"/>
        <v>1</v>
      </c>
      <c r="J62" s="40">
        <v>3</v>
      </c>
      <c r="K62" s="41"/>
      <c r="L62" s="40">
        <f>J62-K62</f>
        <v>3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8</v>
      </c>
      <c r="X62" s="40">
        <f t="shared" si="15"/>
        <v>3</v>
      </c>
      <c r="Y62" s="42">
        <f t="shared" si="18"/>
        <v>0.72727272727272729</v>
      </c>
    </row>
    <row r="63" spans="1:25" ht="14.6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8</v>
      </c>
      <c r="H63" s="40">
        <f t="shared" si="14"/>
        <v>2</v>
      </c>
      <c r="I63" s="42">
        <f t="shared" si="19"/>
        <v>0.8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8</v>
      </c>
      <c r="X63" s="40">
        <f t="shared" si="15"/>
        <v>3</v>
      </c>
      <c r="Y63" s="42">
        <f t="shared" si="18"/>
        <v>0.72727272727272729</v>
      </c>
    </row>
    <row r="64" spans="1:25" ht="14.6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25" ht="14.6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5</v>
      </c>
      <c r="H65" s="40">
        <f t="shared" si="14"/>
        <v>1</v>
      </c>
      <c r="I65" s="42">
        <f t="shared" si="19"/>
        <v>0.83333333333333337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5</v>
      </c>
      <c r="X65" s="40">
        <f t="shared" si="15"/>
        <v>1</v>
      </c>
      <c r="Y65" s="42">
        <f t="shared" si="18"/>
        <v>0.83333333333333337</v>
      </c>
    </row>
    <row r="66" spans="1:25" ht="14.6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14"/>
        <v>0</v>
      </c>
      <c r="I66" s="42">
        <f t="shared" si="19"/>
        <v>1</v>
      </c>
      <c r="J66" s="40"/>
      <c r="K66" s="41"/>
      <c r="L66" s="40"/>
      <c r="M66" s="42"/>
      <c r="N66" s="40">
        <v>6</v>
      </c>
      <c r="O66" s="41">
        <v>3</v>
      </c>
      <c r="P66" s="40">
        <f>N66-O66</f>
        <v>3</v>
      </c>
      <c r="Q66" s="42">
        <f t="shared" ref="Q66:Q71" si="20">O66/N66</f>
        <v>0.5</v>
      </c>
      <c r="R66" s="42"/>
      <c r="S66" s="43"/>
      <c r="T66" s="42"/>
      <c r="U66" s="42"/>
      <c r="V66" s="40">
        <f t="shared" si="16"/>
        <v>14</v>
      </c>
      <c r="W66" s="40">
        <f t="shared" si="17"/>
        <v>11</v>
      </c>
      <c r="X66" s="40">
        <f t="shared" si="15"/>
        <v>3</v>
      </c>
      <c r="Y66" s="42">
        <f t="shared" si="18"/>
        <v>0.7857142857142857</v>
      </c>
    </row>
    <row r="67" spans="1:25" ht="14.6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10</v>
      </c>
      <c r="H67" s="40">
        <f t="shared" si="14"/>
        <v>4</v>
      </c>
      <c r="I67" s="42">
        <f t="shared" si="19"/>
        <v>0.7142857142857143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10</v>
      </c>
      <c r="X67" s="40">
        <f t="shared" si="15"/>
        <v>6</v>
      </c>
      <c r="Y67" s="42">
        <f t="shared" si="18"/>
        <v>0.625</v>
      </c>
    </row>
    <row r="68" spans="1:25" ht="14.6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18</v>
      </c>
      <c r="H68" s="40">
        <f t="shared" si="14"/>
        <v>12</v>
      </c>
      <c r="I68" s="42">
        <f t="shared" si="19"/>
        <v>0.6</v>
      </c>
      <c r="J68" s="40"/>
      <c r="K68" s="41"/>
      <c r="L68" s="40"/>
      <c r="M68" s="42"/>
      <c r="N68" s="40">
        <v>2</v>
      </c>
      <c r="O68" s="41">
        <v>2</v>
      </c>
      <c r="P68" s="40">
        <f>N68-O68</f>
        <v>0</v>
      </c>
      <c r="Q68" s="42">
        <f t="shared" si="20"/>
        <v>1</v>
      </c>
      <c r="R68" s="42"/>
      <c r="S68" s="43"/>
      <c r="T68" s="42"/>
      <c r="U68" s="42"/>
      <c r="V68" s="40">
        <f t="shared" si="16"/>
        <v>32</v>
      </c>
      <c r="W68" s="40">
        <f t="shared" si="17"/>
        <v>20</v>
      </c>
      <c r="X68" s="40">
        <f t="shared" si="15"/>
        <v>12</v>
      </c>
      <c r="Y68" s="42">
        <f t="shared" si="18"/>
        <v>0.625</v>
      </c>
    </row>
    <row r="69" spans="1:25" ht="14.6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14</v>
      </c>
      <c r="H69" s="40">
        <f t="shared" si="14"/>
        <v>1</v>
      </c>
      <c r="I69" s="42">
        <f t="shared" si="19"/>
        <v>0.93333333333333335</v>
      </c>
      <c r="J69" s="40"/>
      <c r="K69" s="41"/>
      <c r="L69" s="40"/>
      <c r="M69" s="42"/>
      <c r="N69" s="40">
        <v>2</v>
      </c>
      <c r="O69" s="41">
        <v>0</v>
      </c>
      <c r="P69" s="40">
        <f>N69-O69</f>
        <v>2</v>
      </c>
      <c r="Q69" s="42">
        <f t="shared" si="20"/>
        <v>0</v>
      </c>
      <c r="R69" s="42"/>
      <c r="S69" s="43"/>
      <c r="T69" s="42"/>
      <c r="U69" s="42"/>
      <c r="V69" s="40">
        <f t="shared" si="16"/>
        <v>17</v>
      </c>
      <c r="W69" s="40">
        <f t="shared" si="17"/>
        <v>14</v>
      </c>
      <c r="X69" s="40">
        <f t="shared" si="15"/>
        <v>3</v>
      </c>
      <c r="Y69" s="42">
        <f t="shared" si="18"/>
        <v>0.82352941176470584</v>
      </c>
    </row>
    <row r="70" spans="1:25" s="44" customFormat="1" ht="14.6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130</v>
      </c>
      <c r="H70" s="27">
        <f>SUM(H55:H69)</f>
        <v>36</v>
      </c>
      <c r="I70" s="28">
        <f t="shared" si="19"/>
        <v>0.7831325301204819</v>
      </c>
      <c r="J70" s="27">
        <f>SUM(J55:J69)</f>
        <v>9</v>
      </c>
      <c r="K70" s="27">
        <f>SUM(K55:K69)</f>
        <v>4</v>
      </c>
      <c r="L70" s="27">
        <f>J70-K70</f>
        <v>5</v>
      </c>
      <c r="M70" s="28">
        <f>K70/J70</f>
        <v>0.44444444444444442</v>
      </c>
      <c r="N70" s="27">
        <f>SUM(N55:N69)</f>
        <v>20</v>
      </c>
      <c r="O70" s="27">
        <f>SUM(O55:O69)</f>
        <v>12</v>
      </c>
      <c r="P70" s="27">
        <f>SUM(P55:P69)</f>
        <v>11</v>
      </c>
      <c r="Q70" s="28">
        <f t="shared" si="20"/>
        <v>0.6</v>
      </c>
      <c r="R70" s="28"/>
      <c r="S70" s="28"/>
      <c r="T70" s="28"/>
      <c r="U70" s="28"/>
      <c r="V70" s="27">
        <f>SUM(V55:V69)</f>
        <v>195</v>
      </c>
      <c r="W70" s="27">
        <f>SUM(W55:W69)</f>
        <v>146</v>
      </c>
      <c r="X70" s="27">
        <f>SUM(X55:X69)</f>
        <v>49</v>
      </c>
      <c r="Y70" s="28">
        <f t="shared" si="18"/>
        <v>0.74871794871794872</v>
      </c>
    </row>
    <row r="71" spans="1:25" ht="14.6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>
        <v>2</v>
      </c>
      <c r="P71" s="47">
        <f>N71-O71</f>
        <v>0</v>
      </c>
      <c r="Q71" s="49">
        <f t="shared" si="20"/>
        <v>1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2</v>
      </c>
      <c r="X71" s="47">
        <f t="shared" ref="X71:X84" si="24">V71-W71</f>
        <v>2</v>
      </c>
      <c r="Y71" s="49">
        <f t="shared" si="18"/>
        <v>0.5</v>
      </c>
    </row>
    <row r="72" spans="1:25" ht="14.6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14</v>
      </c>
      <c r="H72" s="47">
        <f t="shared" si="21"/>
        <v>0</v>
      </c>
      <c r="I72" s="49">
        <f t="shared" si="19"/>
        <v>1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14</v>
      </c>
      <c r="X72" s="47">
        <f t="shared" si="24"/>
        <v>0</v>
      </c>
      <c r="Y72" s="49">
        <f t="shared" si="18"/>
        <v>1</v>
      </c>
    </row>
    <row r="73" spans="1:25" ht="14.6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4</v>
      </c>
      <c r="H73" s="47">
        <f t="shared" si="21"/>
        <v>1</v>
      </c>
      <c r="I73" s="49">
        <f t="shared" si="19"/>
        <v>0.8</v>
      </c>
      <c r="J73" s="50">
        <v>5</v>
      </c>
      <c r="K73" s="48"/>
      <c r="L73" s="47">
        <f>J73-K73</f>
        <v>5</v>
      </c>
      <c r="M73" s="49">
        <f>K73/J73</f>
        <v>0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4</v>
      </c>
      <c r="X73" s="47">
        <f t="shared" si="24"/>
        <v>6</v>
      </c>
      <c r="Y73" s="49">
        <f t="shared" si="18"/>
        <v>0.4</v>
      </c>
    </row>
    <row r="74" spans="1:25" ht="14.6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31</v>
      </c>
      <c r="H74" s="47">
        <f t="shared" si="21"/>
        <v>30</v>
      </c>
      <c r="I74" s="49">
        <f t="shared" si="19"/>
        <v>0.50819672131147542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31</v>
      </c>
      <c r="X74" s="47">
        <f t="shared" si="24"/>
        <v>30</v>
      </c>
      <c r="Y74" s="49">
        <f t="shared" si="18"/>
        <v>0.50819672131147542</v>
      </c>
    </row>
    <row r="75" spans="1:25" ht="14.6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21"/>
        <v>0</v>
      </c>
      <c r="I75" s="49">
        <f t="shared" si="19"/>
        <v>1</v>
      </c>
      <c r="J75" s="50">
        <v>2</v>
      </c>
      <c r="K75" s="48">
        <v>2</v>
      </c>
      <c r="L75" s="47">
        <f>J75-K75</f>
        <v>0</v>
      </c>
      <c r="M75" s="49">
        <f>K75/J75</f>
        <v>1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17</v>
      </c>
      <c r="X75" s="47">
        <f t="shared" si="24"/>
        <v>1</v>
      </c>
      <c r="Y75" s="49">
        <f t="shared" si="18"/>
        <v>0.94444444444444442</v>
      </c>
    </row>
    <row r="76" spans="1:25" ht="14.6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9</v>
      </c>
      <c r="H76" s="47">
        <f t="shared" si="21"/>
        <v>8</v>
      </c>
      <c r="I76" s="49">
        <f t="shared" si="19"/>
        <v>0.52941176470588236</v>
      </c>
      <c r="J76" s="50"/>
      <c r="K76" s="48"/>
      <c r="L76" s="47"/>
      <c r="M76" s="49"/>
      <c r="N76" s="47">
        <v>5</v>
      </c>
      <c r="O76" s="48">
        <v>5</v>
      </c>
      <c r="P76" s="47">
        <f>N76-O76</f>
        <v>0</v>
      </c>
      <c r="Q76" s="49">
        <f>O76/N76</f>
        <v>1</v>
      </c>
      <c r="R76" s="49"/>
      <c r="S76" s="51"/>
      <c r="T76" s="49"/>
      <c r="U76" s="49"/>
      <c r="V76" s="47">
        <f t="shared" si="22"/>
        <v>22</v>
      </c>
      <c r="W76" s="47">
        <f t="shared" si="23"/>
        <v>14</v>
      </c>
      <c r="X76" s="47">
        <f t="shared" si="24"/>
        <v>8</v>
      </c>
      <c r="Y76" s="49">
        <f t="shared" si="18"/>
        <v>0.63636363636363635</v>
      </c>
    </row>
    <row r="77" spans="1:25" ht="14.6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1</v>
      </c>
      <c r="H77" s="47">
        <f t="shared" si="21"/>
        <v>6</v>
      </c>
      <c r="I77" s="49">
        <f t="shared" si="19"/>
        <v>0.14285714285714285</v>
      </c>
      <c r="J77" s="50"/>
      <c r="K77" s="48"/>
      <c r="L77" s="47"/>
      <c r="M77" s="49"/>
      <c r="N77" s="47">
        <v>10</v>
      </c>
      <c r="O77" s="48">
        <v>5</v>
      </c>
      <c r="P77" s="47">
        <f>N77-O77</f>
        <v>5</v>
      </c>
      <c r="Q77" s="49">
        <f>O77/N77</f>
        <v>0.5</v>
      </c>
      <c r="R77" s="49"/>
      <c r="S77" s="51"/>
      <c r="T77" s="49"/>
      <c r="U77" s="49"/>
      <c r="V77" s="47">
        <f t="shared" si="22"/>
        <v>17</v>
      </c>
      <c r="W77" s="47">
        <f t="shared" si="23"/>
        <v>6</v>
      </c>
      <c r="X77" s="47">
        <f t="shared" si="24"/>
        <v>11</v>
      </c>
      <c r="Y77" s="49">
        <f t="shared" si="18"/>
        <v>0.35294117647058826</v>
      </c>
    </row>
    <row r="78" spans="1:25" ht="14.6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11</v>
      </c>
      <c r="H78" s="47">
        <f t="shared" si="21"/>
        <v>17</v>
      </c>
      <c r="I78" s="49">
        <f t="shared" si="19"/>
        <v>0.39285714285714285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3</v>
      </c>
      <c r="P78" s="47">
        <f>N78-O78</f>
        <v>4</v>
      </c>
      <c r="Q78" s="49">
        <f>O78/N78</f>
        <v>0.42857142857142855</v>
      </c>
      <c r="R78" s="49"/>
      <c r="S78" s="51"/>
      <c r="T78" s="49"/>
      <c r="U78" s="49"/>
      <c r="V78" s="47">
        <f t="shared" si="22"/>
        <v>39</v>
      </c>
      <c r="W78" s="47">
        <f t="shared" si="23"/>
        <v>14</v>
      </c>
      <c r="X78" s="47">
        <f t="shared" si="24"/>
        <v>25</v>
      </c>
      <c r="Y78" s="49">
        <f t="shared" si="18"/>
        <v>0.35897435897435898</v>
      </c>
    </row>
    <row r="79" spans="1:25" ht="14.6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5</v>
      </c>
      <c r="H79" s="47">
        <f t="shared" si="21"/>
        <v>5</v>
      </c>
      <c r="I79" s="49">
        <f t="shared" si="19"/>
        <v>0.5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5</v>
      </c>
      <c r="X79" s="47">
        <f t="shared" si="24"/>
        <v>5</v>
      </c>
      <c r="Y79" s="49">
        <f t="shared" si="18"/>
        <v>0.5</v>
      </c>
    </row>
    <row r="80" spans="1:25" ht="14.6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7</v>
      </c>
      <c r="H80" s="47">
        <f t="shared" si="21"/>
        <v>3</v>
      </c>
      <c r="I80" s="49">
        <f t="shared" si="19"/>
        <v>0.7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7</v>
      </c>
      <c r="X80" s="47">
        <f t="shared" si="24"/>
        <v>3</v>
      </c>
      <c r="Y80" s="49">
        <f t="shared" si="18"/>
        <v>0.7</v>
      </c>
    </row>
    <row r="81" spans="1:25" ht="14.6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7</v>
      </c>
      <c r="H81" s="47">
        <f t="shared" si="21"/>
        <v>3</v>
      </c>
      <c r="I81" s="49">
        <f t="shared" si="19"/>
        <v>0.7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7</v>
      </c>
      <c r="X81" s="47">
        <f t="shared" si="24"/>
        <v>3</v>
      </c>
      <c r="Y81" s="49">
        <f t="shared" si="18"/>
        <v>0.7</v>
      </c>
    </row>
    <row r="82" spans="1:25" ht="14.6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6</v>
      </c>
      <c r="H82" s="47">
        <f t="shared" si="21"/>
        <v>2</v>
      </c>
      <c r="I82" s="49">
        <f t="shared" si="19"/>
        <v>0.75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6</v>
      </c>
      <c r="X82" s="47">
        <f t="shared" si="24"/>
        <v>2</v>
      </c>
      <c r="Y82" s="49">
        <f t="shared" si="18"/>
        <v>0.75</v>
      </c>
    </row>
    <row r="83" spans="1:25" ht="14.6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8</v>
      </c>
      <c r="H83" s="47">
        <f t="shared" si="21"/>
        <v>1</v>
      </c>
      <c r="I83" s="49">
        <f t="shared" si="19"/>
        <v>0.88888888888888884</v>
      </c>
      <c r="J83" s="50"/>
      <c r="K83" s="48"/>
      <c r="L83" s="47"/>
      <c r="M83" s="49"/>
      <c r="N83" s="47">
        <v>2</v>
      </c>
      <c r="O83" s="48">
        <v>0</v>
      </c>
      <c r="P83" s="47">
        <f>N83-O83</f>
        <v>2</v>
      </c>
      <c r="Q83" s="49">
        <f>O83/N83</f>
        <v>0</v>
      </c>
      <c r="R83" s="49"/>
      <c r="S83" s="51"/>
      <c r="T83" s="49"/>
      <c r="U83" s="49"/>
      <c r="V83" s="47">
        <f t="shared" si="22"/>
        <v>11</v>
      </c>
      <c r="W83" s="47">
        <f t="shared" si="23"/>
        <v>8</v>
      </c>
      <c r="X83" s="47">
        <f t="shared" si="24"/>
        <v>3</v>
      </c>
      <c r="Y83" s="49">
        <f t="shared" si="18"/>
        <v>0.72727272727272729</v>
      </c>
    </row>
    <row r="84" spans="1:25" ht="14.6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4</v>
      </c>
      <c r="H84" s="47">
        <f t="shared" si="21"/>
        <v>4</v>
      </c>
      <c r="I84" s="49">
        <f t="shared" si="19"/>
        <v>0.5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4</v>
      </c>
      <c r="X84" s="47">
        <f t="shared" si="24"/>
        <v>6</v>
      </c>
      <c r="Y84" s="49">
        <f t="shared" si="18"/>
        <v>0.4</v>
      </c>
    </row>
    <row r="85" spans="1:25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122</v>
      </c>
      <c r="H85" s="27">
        <f>SUM(H71:H84)</f>
        <v>82</v>
      </c>
      <c r="I85" s="28">
        <f t="shared" si="19"/>
        <v>0.59803921568627449</v>
      </c>
      <c r="J85" s="27">
        <f>SUM(J71:J84)</f>
        <v>11</v>
      </c>
      <c r="K85" s="27">
        <f>SUM(K71:K84)</f>
        <v>2</v>
      </c>
      <c r="L85" s="27">
        <f>J85-K85</f>
        <v>9</v>
      </c>
      <c r="M85" s="28">
        <f>K85/J85</f>
        <v>0.18181818181818182</v>
      </c>
      <c r="N85" s="27">
        <f>SUM(N71:N84)</f>
        <v>29</v>
      </c>
      <c r="O85" s="27">
        <f>SUM(O71:O84)</f>
        <v>15</v>
      </c>
      <c r="P85" s="27">
        <f>SUM(P71:P84)</f>
        <v>14</v>
      </c>
      <c r="Q85" s="28">
        <f>O85/N85</f>
        <v>0.51724137931034486</v>
      </c>
      <c r="R85" s="28"/>
      <c r="S85" s="28"/>
      <c r="T85" s="28"/>
      <c r="U85" s="28"/>
      <c r="V85" s="27">
        <f>SUM(V71:V84)</f>
        <v>244</v>
      </c>
      <c r="W85" s="27">
        <f>SUM(W71:W84)</f>
        <v>139</v>
      </c>
      <c r="X85" s="27">
        <f>SUM(X71:X84)</f>
        <v>105</v>
      </c>
      <c r="Y85" s="28">
        <f t="shared" si="18"/>
        <v>0.56967213114754101</v>
      </c>
    </row>
    <row r="86" spans="1:25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997</v>
      </c>
      <c r="G86" s="27">
        <f>G38+G54+G70+G85</f>
        <v>706</v>
      </c>
      <c r="H86" s="27">
        <f>H38+H54+H70+H85</f>
        <v>291</v>
      </c>
      <c r="I86" s="28">
        <f t="shared" si="19"/>
        <v>0.70812437311935805</v>
      </c>
      <c r="J86" s="27">
        <f>J38+J54+J70+J85</f>
        <v>83</v>
      </c>
      <c r="K86" s="27">
        <f>K38+K54+K70+K85</f>
        <v>35</v>
      </c>
      <c r="L86" s="27">
        <f>L38+L54+L70+L85</f>
        <v>48</v>
      </c>
      <c r="M86" s="28">
        <f>K86/J86</f>
        <v>0.42168674698795183</v>
      </c>
      <c r="N86" s="27">
        <f>N38+N54+N70+N85</f>
        <v>172</v>
      </c>
      <c r="O86" s="27">
        <f>O38+O54+O70+O85</f>
        <v>76</v>
      </c>
      <c r="P86" s="27">
        <f>P38+P54+P70+P85</f>
        <v>99</v>
      </c>
      <c r="Q86" s="28">
        <f>O86/N86</f>
        <v>0.44186046511627908</v>
      </c>
      <c r="R86" s="53">
        <f>R38+R54</f>
        <v>9</v>
      </c>
      <c r="S86" s="53">
        <f>S38+S54</f>
        <v>2</v>
      </c>
      <c r="T86" s="53">
        <f>T38+T54</f>
        <v>7</v>
      </c>
      <c r="U86" s="28">
        <f>S86/R86</f>
        <v>0.22222222222222221</v>
      </c>
      <c r="V86" s="27">
        <f>V38+V54+V70+V85</f>
        <v>1261</v>
      </c>
      <c r="W86" s="27">
        <f>G86+K86+O86+S86</f>
        <v>819</v>
      </c>
      <c r="X86" s="27">
        <f>V86-W86</f>
        <v>442</v>
      </c>
      <c r="Y86" s="28">
        <f t="shared" si="18"/>
        <v>0.64948453608247425</v>
      </c>
    </row>
    <row r="87" spans="1:25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25" ht="12.7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25" ht="12.75" customHeight="1">
      <c r="A92" s="99" t="s">
        <v>173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465</v>
      </c>
      <c r="G96" s="58">
        <f t="shared" si="25"/>
        <v>317</v>
      </c>
      <c r="H96" s="58">
        <f t="shared" si="25"/>
        <v>148</v>
      </c>
      <c r="I96" s="59">
        <f t="shared" si="25"/>
        <v>0.68172043010752692</v>
      </c>
      <c r="J96" s="58">
        <f t="shared" si="25"/>
        <v>41</v>
      </c>
      <c r="K96" s="58">
        <f t="shared" si="25"/>
        <v>11</v>
      </c>
      <c r="L96" s="58">
        <f t="shared" si="25"/>
        <v>30</v>
      </c>
      <c r="M96" s="59">
        <f t="shared" si="25"/>
        <v>0.26829268292682928</v>
      </c>
      <c r="N96" s="58">
        <f t="shared" si="25"/>
        <v>103</v>
      </c>
      <c r="O96" s="58">
        <f t="shared" si="25"/>
        <v>39</v>
      </c>
      <c r="P96" s="58">
        <f t="shared" si="25"/>
        <v>64</v>
      </c>
      <c r="Q96" s="59">
        <f t="shared" si="25"/>
        <v>0.37864077669902912</v>
      </c>
      <c r="R96" s="58">
        <f t="shared" si="25"/>
        <v>4</v>
      </c>
      <c r="S96" s="58">
        <f t="shared" si="25"/>
        <v>2</v>
      </c>
      <c r="T96" s="58">
        <f t="shared" si="25"/>
        <v>2</v>
      </c>
      <c r="U96" s="59">
        <f t="shared" si="25"/>
        <v>0.5</v>
      </c>
      <c r="V96" s="58">
        <f t="shared" si="25"/>
        <v>613</v>
      </c>
      <c r="W96" s="58">
        <f t="shared" si="25"/>
        <v>369</v>
      </c>
      <c r="X96" s="58">
        <f t="shared" si="25"/>
        <v>244</v>
      </c>
      <c r="Y96" s="59">
        <f t="shared" si="25"/>
        <v>0.60195758564437196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137</v>
      </c>
      <c r="H97" s="60">
        <f t="shared" si="26"/>
        <v>25</v>
      </c>
      <c r="I97" s="61">
        <f t="shared" si="26"/>
        <v>0.84567901234567899</v>
      </c>
      <c r="J97" s="60">
        <f t="shared" si="26"/>
        <v>22</v>
      </c>
      <c r="K97" s="60">
        <f t="shared" si="26"/>
        <v>18</v>
      </c>
      <c r="L97" s="60">
        <f t="shared" si="26"/>
        <v>4</v>
      </c>
      <c r="M97" s="61">
        <f t="shared" si="26"/>
        <v>0.81818181818181823</v>
      </c>
      <c r="N97" s="60">
        <f t="shared" si="26"/>
        <v>20</v>
      </c>
      <c r="O97" s="60">
        <f t="shared" si="26"/>
        <v>10</v>
      </c>
      <c r="P97" s="60">
        <f t="shared" si="26"/>
        <v>10</v>
      </c>
      <c r="Q97" s="61">
        <f t="shared" si="26"/>
        <v>0.5</v>
      </c>
      <c r="R97" s="60">
        <f t="shared" si="26"/>
        <v>5</v>
      </c>
      <c r="S97" s="60">
        <f t="shared" si="26"/>
        <v>0</v>
      </c>
      <c r="T97" s="60">
        <f t="shared" si="26"/>
        <v>5</v>
      </c>
      <c r="U97" s="61">
        <f t="shared" si="26"/>
        <v>0</v>
      </c>
      <c r="V97" s="60">
        <f t="shared" si="26"/>
        <v>209</v>
      </c>
      <c r="W97" s="60">
        <f t="shared" si="26"/>
        <v>165</v>
      </c>
      <c r="X97" s="60">
        <f t="shared" si="26"/>
        <v>44</v>
      </c>
      <c r="Y97" s="61">
        <f t="shared" si="26"/>
        <v>0.78947368421052633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130</v>
      </c>
      <c r="H98" s="62">
        <f t="shared" si="27"/>
        <v>36</v>
      </c>
      <c r="I98" s="63">
        <f t="shared" si="27"/>
        <v>0.7831325301204819</v>
      </c>
      <c r="J98" s="62">
        <f t="shared" si="27"/>
        <v>9</v>
      </c>
      <c r="K98" s="62">
        <f t="shared" si="27"/>
        <v>4</v>
      </c>
      <c r="L98" s="62">
        <f t="shared" si="27"/>
        <v>5</v>
      </c>
      <c r="M98" s="63">
        <f t="shared" si="27"/>
        <v>0.44444444444444442</v>
      </c>
      <c r="N98" s="62">
        <f t="shared" si="27"/>
        <v>20</v>
      </c>
      <c r="O98" s="62">
        <f t="shared" si="27"/>
        <v>12</v>
      </c>
      <c r="P98" s="62">
        <f t="shared" si="27"/>
        <v>11</v>
      </c>
      <c r="Q98" s="63">
        <f t="shared" si="27"/>
        <v>0.6</v>
      </c>
      <c r="R98" s="63"/>
      <c r="S98" s="63"/>
      <c r="T98" s="63"/>
      <c r="U98" s="63"/>
      <c r="V98" s="62">
        <f>V70</f>
        <v>195</v>
      </c>
      <c r="W98" s="62">
        <f>W70</f>
        <v>146</v>
      </c>
      <c r="X98" s="62">
        <f>X70</f>
        <v>49</v>
      </c>
      <c r="Y98" s="63">
        <f>Y70</f>
        <v>0.74871794871794872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122</v>
      </c>
      <c r="H99" s="64">
        <f t="shared" si="28"/>
        <v>82</v>
      </c>
      <c r="I99" s="65">
        <f t="shared" si="28"/>
        <v>0.59803921568627449</v>
      </c>
      <c r="J99" s="64">
        <f t="shared" si="28"/>
        <v>11</v>
      </c>
      <c r="K99" s="64">
        <f t="shared" si="28"/>
        <v>2</v>
      </c>
      <c r="L99" s="64">
        <f t="shared" si="28"/>
        <v>9</v>
      </c>
      <c r="M99" s="65">
        <f t="shared" si="28"/>
        <v>0.18181818181818182</v>
      </c>
      <c r="N99" s="64">
        <f t="shared" si="28"/>
        <v>29</v>
      </c>
      <c r="O99" s="64">
        <f t="shared" si="28"/>
        <v>15</v>
      </c>
      <c r="P99" s="64">
        <f t="shared" si="28"/>
        <v>14</v>
      </c>
      <c r="Q99" s="65">
        <f t="shared" si="28"/>
        <v>0.51724137931034486</v>
      </c>
      <c r="R99" s="65"/>
      <c r="S99" s="65"/>
      <c r="T99" s="65"/>
      <c r="U99" s="65"/>
      <c r="V99" s="64">
        <f>V85</f>
        <v>244</v>
      </c>
      <c r="W99" s="64">
        <f>W85</f>
        <v>139</v>
      </c>
      <c r="X99" s="64">
        <f>X85</f>
        <v>105</v>
      </c>
      <c r="Y99" s="65">
        <f>Y85</f>
        <v>0.56967213114754101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997</v>
      </c>
      <c r="G100" s="18">
        <f t="shared" si="29"/>
        <v>706</v>
      </c>
      <c r="H100" s="18">
        <f t="shared" si="29"/>
        <v>291</v>
      </c>
      <c r="I100" s="66">
        <f t="shared" si="29"/>
        <v>0.70812437311935805</v>
      </c>
      <c r="J100" s="18">
        <f t="shared" si="29"/>
        <v>83</v>
      </c>
      <c r="K100" s="18">
        <f t="shared" si="29"/>
        <v>35</v>
      </c>
      <c r="L100" s="18">
        <f t="shared" si="29"/>
        <v>48</v>
      </c>
      <c r="M100" s="66">
        <f t="shared" si="29"/>
        <v>0.42168674698795183</v>
      </c>
      <c r="N100" s="18">
        <f t="shared" si="29"/>
        <v>172</v>
      </c>
      <c r="O100" s="18">
        <f t="shared" si="29"/>
        <v>76</v>
      </c>
      <c r="P100" s="18">
        <f t="shared" si="29"/>
        <v>99</v>
      </c>
      <c r="Q100" s="66">
        <f t="shared" si="29"/>
        <v>0.44186046511627908</v>
      </c>
      <c r="R100" s="67">
        <f t="shared" ref="R100:X100" si="30">R86</f>
        <v>9</v>
      </c>
      <c r="S100" s="67">
        <f t="shared" si="30"/>
        <v>2</v>
      </c>
      <c r="T100" s="67">
        <f t="shared" si="30"/>
        <v>7</v>
      </c>
      <c r="U100" s="66">
        <f t="shared" si="30"/>
        <v>0.22222222222222221</v>
      </c>
      <c r="V100" s="18">
        <f t="shared" si="30"/>
        <v>1261</v>
      </c>
      <c r="W100" s="18">
        <f t="shared" si="30"/>
        <v>819</v>
      </c>
      <c r="X100" s="18">
        <f t="shared" si="30"/>
        <v>442</v>
      </c>
      <c r="Y100" s="66">
        <f>W100/V100</f>
        <v>0.64948453608247425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02" spans="1:25" ht="15" customHeight="1"/>
    <row r="103" spans="1:25" ht="15" customHeight="1"/>
    <row r="104" spans="1:25" ht="14.65" customHeight="1"/>
    <row r="105" spans="1:25" ht="14.65" customHeight="1"/>
    <row r="106" spans="1:25" ht="14.65" customHeight="1"/>
    <row r="107" spans="1:25" ht="14.65" customHeight="1"/>
    <row r="108" spans="1:25" ht="14.65" customHeight="1"/>
    <row r="109" spans="1:25" ht="14.65" customHeight="1"/>
    <row r="110" spans="1:25" ht="14.65" customHeight="1"/>
    <row r="111" spans="1:25" ht="38.65" customHeight="1">
      <c r="E111" s="124" t="s">
        <v>0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9.350000000000001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7.100000000000001" customHeight="1">
      <c r="E113" s="128" t="s">
        <v>6</v>
      </c>
      <c r="F113" s="128"/>
      <c r="G113" s="128"/>
      <c r="H113" s="128"/>
      <c r="I113" s="129">
        <f>F86+J86</f>
        <v>1080</v>
      </c>
      <c r="J113" s="129"/>
      <c r="K113" s="129"/>
      <c r="L113" s="130">
        <f>G86+K86</f>
        <v>741</v>
      </c>
      <c r="M113" s="130"/>
      <c r="N113" s="130"/>
      <c r="O113" s="130">
        <f>I113-L113</f>
        <v>339</v>
      </c>
      <c r="P113" s="130"/>
      <c r="Q113" s="130"/>
      <c r="R113" s="131">
        <f>L113/I113</f>
        <v>0.68611111111111112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78</v>
      </c>
      <c r="M114" s="130"/>
      <c r="N114" s="130"/>
      <c r="O114" s="130">
        <f>I114-L114</f>
        <v>103</v>
      </c>
      <c r="P114" s="130"/>
      <c r="Q114" s="130"/>
      <c r="R114" s="131">
        <f>L114/I114</f>
        <v>0.43093922651933703</v>
      </c>
      <c r="S114" s="131"/>
      <c r="T114" s="131"/>
    </row>
    <row r="115" spans="5:20" ht="17.100000000000001" customHeight="1">
      <c r="E115" s="128" t="s">
        <v>8</v>
      </c>
      <c r="F115" s="128"/>
      <c r="G115" s="128"/>
      <c r="H115" s="128"/>
      <c r="I115" s="129">
        <f>SUM(I113:I114)</f>
        <v>1261</v>
      </c>
      <c r="J115" s="129"/>
      <c r="K115" s="129"/>
      <c r="L115" s="130">
        <f>SUM(L113:L114)</f>
        <v>819</v>
      </c>
      <c r="M115" s="130"/>
      <c r="N115" s="130"/>
      <c r="O115" s="130">
        <f>SUM(O113:O114)</f>
        <v>442</v>
      </c>
      <c r="P115" s="130"/>
      <c r="Q115" s="130"/>
      <c r="R115" s="131">
        <f>L115/I115</f>
        <v>0.64948453608247425</v>
      </c>
      <c r="S115" s="131"/>
      <c r="T115" s="131"/>
    </row>
    <row r="116" spans="5:20" ht="17.100000000000001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7" spans="5:20" ht="14.65" customHeight="1"/>
    <row r="118" spans="5:20" ht="38.8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4.6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15.7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7.100000000000001" customHeight="1">
      <c r="E121" s="68" t="s">
        <v>54</v>
      </c>
      <c r="F121" s="71">
        <v>1925</v>
      </c>
      <c r="G121" s="71">
        <v>753</v>
      </c>
      <c r="H121" s="71">
        <f>F121-G121</f>
        <v>1172</v>
      </c>
      <c r="I121" s="72">
        <f>G121/F121</f>
        <v>0.39116883116883117</v>
      </c>
      <c r="J121" s="71">
        <v>435</v>
      </c>
      <c r="K121" s="71">
        <v>86</v>
      </c>
      <c r="L121" s="71">
        <f>J121-K121</f>
        <v>349</v>
      </c>
      <c r="M121" s="72">
        <f>K121/J121</f>
        <v>0.19770114942528735</v>
      </c>
    </row>
    <row r="122" spans="5:20" ht="15.75" customHeight="1">
      <c r="E122" s="68" t="s">
        <v>99</v>
      </c>
      <c r="F122" s="71">
        <v>1366</v>
      </c>
      <c r="G122" s="71">
        <v>414</v>
      </c>
      <c r="H122" s="71">
        <f>F122-G122</f>
        <v>952</v>
      </c>
      <c r="I122" s="72">
        <f>G122/F122</f>
        <v>0.30307467057101023</v>
      </c>
      <c r="J122" s="71">
        <v>414</v>
      </c>
      <c r="K122" s="71">
        <v>60</v>
      </c>
      <c r="L122" s="71">
        <f>J122-K122</f>
        <v>354</v>
      </c>
      <c r="M122" s="72">
        <f>K122/J122</f>
        <v>0.14492753623188406</v>
      </c>
    </row>
    <row r="123" spans="5:20" ht="15" customHeight="1">
      <c r="E123" s="68" t="s">
        <v>123</v>
      </c>
      <c r="F123" s="71">
        <v>1394</v>
      </c>
      <c r="G123" s="71">
        <v>386</v>
      </c>
      <c r="H123" s="71">
        <f>F123-G123</f>
        <v>1008</v>
      </c>
      <c r="I123" s="72">
        <f>G123/F123</f>
        <v>0.2769010043041607</v>
      </c>
      <c r="J123" s="71">
        <v>354</v>
      </c>
      <c r="K123" s="71">
        <v>52</v>
      </c>
      <c r="L123" s="71">
        <f>J123-K123</f>
        <v>302</v>
      </c>
      <c r="M123" s="72">
        <f>K123/J123</f>
        <v>0.14689265536723164</v>
      </c>
    </row>
    <row r="124" spans="5:20" ht="14.65" customHeight="1">
      <c r="E124" s="68" t="s">
        <v>146</v>
      </c>
      <c r="F124" s="71">
        <v>1938</v>
      </c>
      <c r="G124" s="71">
        <v>655</v>
      </c>
      <c r="H124" s="71">
        <f>F124-G124</f>
        <v>1283</v>
      </c>
      <c r="I124" s="72">
        <f>G124/F124</f>
        <v>0.33797729618163053</v>
      </c>
      <c r="J124" s="71">
        <v>458</v>
      </c>
      <c r="K124" s="71">
        <v>56</v>
      </c>
      <c r="L124" s="71">
        <f>J124-K124</f>
        <v>402</v>
      </c>
      <c r="M124" s="72">
        <f>K124/J124</f>
        <v>0.1222707423580786</v>
      </c>
    </row>
    <row r="125" spans="5:20" ht="31.5" customHeight="1">
      <c r="E125" s="68" t="s">
        <v>175</v>
      </c>
      <c r="F125" s="68">
        <f>F121+F122+F123+F124</f>
        <v>6623</v>
      </c>
      <c r="G125" s="68">
        <f>G121+G122+G123+G124</f>
        <v>2208</v>
      </c>
      <c r="H125" s="68">
        <f>H121+H122+H123+H124</f>
        <v>4415</v>
      </c>
      <c r="I125" s="73">
        <f>G125/F125</f>
        <v>0.33338366299260153</v>
      </c>
      <c r="J125" s="68">
        <f>J121+J122+J123+J124</f>
        <v>1661</v>
      </c>
      <c r="K125" s="68">
        <f>K121+K122+K123+K124</f>
        <v>254</v>
      </c>
      <c r="L125" s="68">
        <f>L121+L122+L123+L124</f>
        <v>1407</v>
      </c>
      <c r="M125" s="73">
        <f>K125/J125</f>
        <v>0.15291992775436483</v>
      </c>
    </row>
    <row r="126" spans="5:20" ht="14.65" customHeight="1">
      <c r="E126" s="74" t="s">
        <v>184</v>
      </c>
      <c r="H126" s="75"/>
    </row>
    <row r="127" spans="5:20" ht="14.65" customHeight="1">
      <c r="E127" s="74" t="s">
        <v>185</v>
      </c>
      <c r="H127" s="75"/>
    </row>
    <row r="128" spans="5:20" ht="14.65" customHeight="1"/>
    <row r="129" spans="1:21" ht="14.65" customHeight="1"/>
    <row r="130" spans="1:21" ht="14.65" customHeight="1"/>
    <row r="131" spans="1:21" ht="14.65" customHeight="1"/>
    <row r="132" spans="1:21" ht="14.65" customHeight="1"/>
    <row r="133" spans="1:21" ht="14.65" customHeight="1"/>
    <row r="134" spans="1:21" ht="14.65" customHeight="1"/>
    <row r="137" spans="1:21" ht="14.6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4.6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4.6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4.65" customHeight="1">
      <c r="A140" s="99" t="s">
        <v>186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4.6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4.6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9.350000000000001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506</v>
      </c>
      <c r="G143" s="76">
        <f t="shared" si="31"/>
        <v>328</v>
      </c>
      <c r="H143" s="76">
        <f>F143-G143</f>
        <v>178</v>
      </c>
      <c r="I143" s="77">
        <f>G143/F143</f>
        <v>0.64822134387351782</v>
      </c>
      <c r="J143" s="78">
        <f t="shared" ref="J143:K147" si="32">F121</f>
        <v>1925</v>
      </c>
      <c r="K143" s="78">
        <f t="shared" si="32"/>
        <v>753</v>
      </c>
      <c r="L143" s="79">
        <f>J143-K143</f>
        <v>1172</v>
      </c>
      <c r="M143" s="77">
        <f>K143/J143</f>
        <v>0.39116883116883117</v>
      </c>
      <c r="N143" s="76">
        <f t="shared" ref="N143:O147" si="33">N96+R96</f>
        <v>107</v>
      </c>
      <c r="O143" s="76">
        <f t="shared" si="33"/>
        <v>41</v>
      </c>
      <c r="P143" s="76">
        <f>N143-O143</f>
        <v>66</v>
      </c>
      <c r="Q143" s="77">
        <f>O143/N143</f>
        <v>0.38317757009345793</v>
      </c>
      <c r="R143" s="78">
        <f t="shared" ref="R143:S147" si="34">J121</f>
        <v>435</v>
      </c>
      <c r="S143" s="78">
        <f t="shared" si="34"/>
        <v>86</v>
      </c>
      <c r="T143" s="79">
        <f>R143-S143</f>
        <v>349</v>
      </c>
      <c r="U143" s="77">
        <f>S143/R143</f>
        <v>0.19770114942528735</v>
      </c>
    </row>
    <row r="144" spans="1:21" ht="19.350000000000001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155</v>
      </c>
      <c r="H144" s="80">
        <f>F144-G144</f>
        <v>29</v>
      </c>
      <c r="I144" s="81">
        <f>G144/F144</f>
        <v>0.84239130434782605</v>
      </c>
      <c r="J144" s="82">
        <f t="shared" si="32"/>
        <v>1366</v>
      </c>
      <c r="K144" s="82">
        <f t="shared" si="32"/>
        <v>414</v>
      </c>
      <c r="L144" s="83">
        <f>J144-K144</f>
        <v>952</v>
      </c>
      <c r="M144" s="81">
        <f>K144/J144</f>
        <v>0.30307467057101023</v>
      </c>
      <c r="N144" s="80">
        <f t="shared" si="33"/>
        <v>25</v>
      </c>
      <c r="O144" s="80">
        <f t="shared" si="33"/>
        <v>10</v>
      </c>
      <c r="P144" s="80">
        <f>N144-O144</f>
        <v>15</v>
      </c>
      <c r="Q144" s="81">
        <f>O144/N144</f>
        <v>0.4</v>
      </c>
      <c r="R144" s="82">
        <f t="shared" si="34"/>
        <v>414</v>
      </c>
      <c r="S144" s="82">
        <f t="shared" si="34"/>
        <v>60</v>
      </c>
      <c r="T144" s="83">
        <f>R144-S144</f>
        <v>354</v>
      </c>
      <c r="U144" s="81">
        <f>S144/R144</f>
        <v>0.14492753623188406</v>
      </c>
    </row>
    <row r="145" spans="1:21" ht="19.350000000000001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134</v>
      </c>
      <c r="H145" s="84">
        <f>F145-G145</f>
        <v>41</v>
      </c>
      <c r="I145" s="85">
        <f>G145/F145</f>
        <v>0.76571428571428568</v>
      </c>
      <c r="J145" s="86">
        <f t="shared" si="32"/>
        <v>1394</v>
      </c>
      <c r="K145" s="86">
        <f t="shared" si="32"/>
        <v>386</v>
      </c>
      <c r="L145" s="87">
        <f>J145-K145</f>
        <v>1008</v>
      </c>
      <c r="M145" s="85">
        <f>K145/J145</f>
        <v>0.2769010043041607</v>
      </c>
      <c r="N145" s="84">
        <f t="shared" si="33"/>
        <v>20</v>
      </c>
      <c r="O145" s="84">
        <f t="shared" si="33"/>
        <v>12</v>
      </c>
      <c r="P145" s="84">
        <f>N145-O145</f>
        <v>8</v>
      </c>
      <c r="Q145" s="85">
        <f>O145/N145</f>
        <v>0.6</v>
      </c>
      <c r="R145" s="86">
        <f t="shared" si="34"/>
        <v>354</v>
      </c>
      <c r="S145" s="86">
        <f t="shared" si="34"/>
        <v>52</v>
      </c>
      <c r="T145" s="87">
        <f>R145-S145</f>
        <v>302</v>
      </c>
      <c r="U145" s="85">
        <f>S145/R145</f>
        <v>0.14689265536723164</v>
      </c>
    </row>
    <row r="146" spans="1:21" ht="19.350000000000001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124</v>
      </c>
      <c r="H146" s="88">
        <f>F146-G146</f>
        <v>91</v>
      </c>
      <c r="I146" s="89">
        <f>G146/F146</f>
        <v>0.57674418604651168</v>
      </c>
      <c r="J146" s="90">
        <f t="shared" si="32"/>
        <v>1938</v>
      </c>
      <c r="K146" s="90">
        <f t="shared" si="32"/>
        <v>655</v>
      </c>
      <c r="L146" s="91">
        <f>J146-K146</f>
        <v>1283</v>
      </c>
      <c r="M146" s="89">
        <f>K146/J146</f>
        <v>0.33797729618163053</v>
      </c>
      <c r="N146" s="88">
        <f t="shared" si="33"/>
        <v>29</v>
      </c>
      <c r="O146" s="88">
        <f t="shared" si="33"/>
        <v>15</v>
      </c>
      <c r="P146" s="88">
        <f>N146-O146</f>
        <v>14</v>
      </c>
      <c r="Q146" s="89">
        <f>O146/N146</f>
        <v>0.51724137931034486</v>
      </c>
      <c r="R146" s="90">
        <f t="shared" si="34"/>
        <v>458</v>
      </c>
      <c r="S146" s="90">
        <f t="shared" si="34"/>
        <v>56</v>
      </c>
      <c r="T146" s="91">
        <f>R146-S146</f>
        <v>402</v>
      </c>
      <c r="U146" s="89">
        <f>S146/R146</f>
        <v>0.1222707423580786</v>
      </c>
    </row>
    <row r="147" spans="1:21" ht="21.75" customHeight="1">
      <c r="A147" s="138" t="s">
        <v>175</v>
      </c>
      <c r="B147" s="138"/>
      <c r="C147" s="138"/>
      <c r="D147" s="138"/>
      <c r="E147" s="138"/>
      <c r="F147" s="92">
        <f t="shared" si="31"/>
        <v>1080</v>
      </c>
      <c r="G147" s="92">
        <f t="shared" si="31"/>
        <v>741</v>
      </c>
      <c r="H147" s="92">
        <f>F147-G147</f>
        <v>339</v>
      </c>
      <c r="I147" s="93">
        <f>G147/F147</f>
        <v>0.68611111111111112</v>
      </c>
      <c r="J147" s="94">
        <f t="shared" si="32"/>
        <v>6623</v>
      </c>
      <c r="K147" s="94">
        <f t="shared" si="32"/>
        <v>2208</v>
      </c>
      <c r="L147" s="95">
        <f>J147-K147</f>
        <v>4415</v>
      </c>
      <c r="M147" s="93">
        <f>K147/J147</f>
        <v>0.33338366299260153</v>
      </c>
      <c r="N147" s="92">
        <f t="shared" si="33"/>
        <v>181</v>
      </c>
      <c r="O147" s="92">
        <f t="shared" si="33"/>
        <v>78</v>
      </c>
      <c r="P147" s="92">
        <f>N147-O147</f>
        <v>103</v>
      </c>
      <c r="Q147" s="93">
        <f>O147/N147</f>
        <v>0.43093922651933703</v>
      </c>
      <c r="R147" s="94">
        <f t="shared" si="34"/>
        <v>1661</v>
      </c>
      <c r="S147" s="94">
        <f t="shared" si="34"/>
        <v>254</v>
      </c>
      <c r="T147" s="95">
        <f>R147-S147</f>
        <v>1407</v>
      </c>
      <c r="U147" s="93">
        <f>S147/R147</f>
        <v>0.15291992775436483</v>
      </c>
    </row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78740157480314998" right="0.78740157480314998" top="1.181102362204725" bottom="1.181102362204725" header="0.78740157480314998" footer="0.78740157480314998"/>
  <pageSetup paperSize="0" fitToWidth="0" fitToHeight="0" pageOrder="overThenDown" orientation="portrait" horizontalDpi="0" verticalDpi="0" copies="0"/>
  <headerFooter alignWithMargins="0">
    <oddHeader>&amp;C&amp;10&amp;A</oddHeader>
    <oddFooter>&amp;C&amp;10Página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workbookViewId="0"/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8" width="5.125" customWidth="1"/>
    <col min="9" max="9" width="7" customWidth="1"/>
    <col min="10" max="12" width="5.125" customWidth="1"/>
    <col min="13" max="13" width="9.125" customWidth="1"/>
    <col min="14" max="16" width="5.125" customWidth="1"/>
    <col min="17" max="17" width="6.625" customWidth="1"/>
    <col min="18" max="19" width="5.125" customWidth="1"/>
    <col min="20" max="20" width="5.5" customWidth="1"/>
    <col min="21" max="21" width="8.5" customWidth="1"/>
    <col min="22" max="24" width="5.125" customWidth="1"/>
    <col min="25" max="25" width="8.375" customWidth="1"/>
    <col min="26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191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4.6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13</v>
      </c>
      <c r="H8" s="23">
        <f>F8-G8</f>
        <v>1</v>
      </c>
      <c r="I8" s="25">
        <f>G8/F8</f>
        <v>0.9285714285714286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13</v>
      </c>
      <c r="X8" s="23">
        <f t="shared" ref="X8:X37" si="2">V8-W8</f>
        <v>1</v>
      </c>
      <c r="Y8" s="25">
        <f t="shared" ref="Y8:Y39" si="3">W8/V8</f>
        <v>0.9285714285714286</v>
      </c>
    </row>
    <row r="9" spans="1:25" ht="14.6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26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8</v>
      </c>
      <c r="P9" s="23">
        <f>N9-O9</f>
        <v>2</v>
      </c>
      <c r="Q9" s="25">
        <f>O9/N9</f>
        <v>0.8</v>
      </c>
      <c r="R9" s="23"/>
      <c r="S9" s="24"/>
      <c r="T9" s="23"/>
      <c r="U9" s="25"/>
      <c r="V9" s="23">
        <f t="shared" si="0"/>
        <v>37</v>
      </c>
      <c r="W9" s="23">
        <f t="shared" si="1"/>
        <v>35</v>
      </c>
      <c r="X9" s="23">
        <f t="shared" si="2"/>
        <v>2</v>
      </c>
      <c r="Y9" s="25">
        <f t="shared" si="3"/>
        <v>0.94594594594594594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0</v>
      </c>
      <c r="H10" s="23">
        <f>F10-G10</f>
        <v>20</v>
      </c>
      <c r="I10" s="25">
        <f>G10/F10</f>
        <v>0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0</v>
      </c>
      <c r="X10" s="23">
        <f t="shared" si="2"/>
        <v>22</v>
      </c>
      <c r="Y10" s="25">
        <f t="shared" si="3"/>
        <v>0</v>
      </c>
    </row>
    <row r="11" spans="1:25" ht="14.6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9</v>
      </c>
      <c r="P11" s="23">
        <f>N11-O11</f>
        <v>1</v>
      </c>
      <c r="Q11" s="25">
        <f>O11/N11</f>
        <v>0.9</v>
      </c>
      <c r="R11" s="23"/>
      <c r="S11" s="24"/>
      <c r="T11" s="23"/>
      <c r="U11" s="25"/>
      <c r="V11" s="23">
        <f t="shared" si="0"/>
        <v>10</v>
      </c>
      <c r="W11" s="23">
        <f t="shared" si="1"/>
        <v>9</v>
      </c>
      <c r="X11" s="23">
        <f t="shared" si="2"/>
        <v>1</v>
      </c>
      <c r="Y11" s="25">
        <f t="shared" si="3"/>
        <v>0.9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45</v>
      </c>
      <c r="H12" s="23">
        <f t="shared" ref="H12:H18" si="4">F12-G12</f>
        <v>0</v>
      </c>
      <c r="I12" s="25">
        <f t="shared" ref="I12:I18" si="5">G12/F12</f>
        <v>1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45</v>
      </c>
      <c r="X12" s="23">
        <f t="shared" si="2"/>
        <v>0</v>
      </c>
      <c r="Y12" s="25">
        <f t="shared" si="3"/>
        <v>1</v>
      </c>
    </row>
    <row r="13" spans="1:25" ht="14.6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25</v>
      </c>
      <c r="H13" s="23">
        <f t="shared" si="4"/>
        <v>36</v>
      </c>
      <c r="I13" s="25">
        <f t="shared" si="5"/>
        <v>0.4098360655737705</v>
      </c>
      <c r="J13" s="26"/>
      <c r="K13" s="24"/>
      <c r="L13" s="23"/>
      <c r="M13" s="25"/>
      <c r="N13" s="23">
        <v>25</v>
      </c>
      <c r="O13" s="24">
        <v>0</v>
      </c>
      <c r="P13" s="23">
        <f>N13-O13</f>
        <v>25</v>
      </c>
      <c r="Q13" s="25">
        <f>O13/N13</f>
        <v>0</v>
      </c>
      <c r="R13" s="23"/>
      <c r="S13" s="24"/>
      <c r="T13" s="23"/>
      <c r="U13" s="25"/>
      <c r="V13" s="23">
        <f t="shared" si="0"/>
        <v>86</v>
      </c>
      <c r="W13" s="23">
        <f t="shared" si="1"/>
        <v>25</v>
      </c>
      <c r="X13" s="23">
        <f t="shared" si="2"/>
        <v>61</v>
      </c>
      <c r="Y13" s="25">
        <f t="shared" si="3"/>
        <v>0.29069767441860467</v>
      </c>
    </row>
    <row r="14" spans="1:25" ht="14.6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4"/>
        <v>0</v>
      </c>
      <c r="I14" s="25">
        <f t="shared" si="5"/>
        <v>1</v>
      </c>
      <c r="J14" s="26">
        <v>15</v>
      </c>
      <c r="K14" s="24">
        <v>5</v>
      </c>
      <c r="L14" s="23">
        <f>J14-K14</f>
        <v>10</v>
      </c>
      <c r="M14" s="25">
        <f>K14/J14</f>
        <v>0.33333333333333331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35</v>
      </c>
      <c r="X14" s="23">
        <f t="shared" si="2"/>
        <v>10</v>
      </c>
      <c r="Y14" s="25">
        <f t="shared" si="3"/>
        <v>0.77777777777777779</v>
      </c>
    </row>
    <row r="15" spans="1:25" ht="14.65" customHeight="1">
      <c r="A15" s="103"/>
      <c r="B15" s="104"/>
      <c r="C15" s="105"/>
      <c r="D15" s="21"/>
      <c r="E15" s="22" t="s">
        <v>66</v>
      </c>
      <c r="F15" s="23">
        <v>10</v>
      </c>
      <c r="G15" s="24">
        <v>1</v>
      </c>
      <c r="H15" s="23">
        <f t="shared" si="4"/>
        <v>9</v>
      </c>
      <c r="I15" s="25">
        <f t="shared" si="5"/>
        <v>0.1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1</v>
      </c>
      <c r="X15" s="23">
        <f t="shared" si="2"/>
        <v>9</v>
      </c>
      <c r="Y15" s="25">
        <f t="shared" si="3"/>
        <v>0.1</v>
      </c>
    </row>
    <row r="16" spans="1:25" ht="14.65" customHeight="1">
      <c r="A16" s="103"/>
      <c r="B16" s="104"/>
      <c r="C16" s="105"/>
      <c r="D16" s="21"/>
      <c r="E16" s="22" t="s">
        <v>67</v>
      </c>
      <c r="F16" s="23">
        <v>2</v>
      </c>
      <c r="G16" s="24">
        <v>1</v>
      </c>
      <c r="H16" s="23">
        <f t="shared" si="4"/>
        <v>1</v>
      </c>
      <c r="I16" s="25">
        <f t="shared" si="5"/>
        <v>0.5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2</v>
      </c>
      <c r="W16" s="23">
        <f t="shared" si="1"/>
        <v>1</v>
      </c>
      <c r="X16" s="23">
        <f t="shared" si="2"/>
        <v>1</v>
      </c>
      <c r="Y16" s="25">
        <f t="shared" si="3"/>
        <v>0.5</v>
      </c>
    </row>
    <row r="17" spans="1:25" ht="14.65" customHeight="1">
      <c r="A17" s="103"/>
      <c r="B17" s="104"/>
      <c r="C17" s="105"/>
      <c r="D17" s="21"/>
      <c r="E17" s="22" t="s">
        <v>68</v>
      </c>
      <c r="F17" s="23">
        <v>28</v>
      </c>
      <c r="G17" s="24">
        <v>21</v>
      </c>
      <c r="H17" s="23">
        <f t="shared" si="4"/>
        <v>7</v>
      </c>
      <c r="I17" s="25">
        <f t="shared" si="5"/>
        <v>0.75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28</v>
      </c>
      <c r="W17" s="23">
        <f t="shared" si="1"/>
        <v>21</v>
      </c>
      <c r="X17" s="23">
        <f t="shared" si="2"/>
        <v>7</v>
      </c>
      <c r="Y17" s="25">
        <f t="shared" si="3"/>
        <v>0.75</v>
      </c>
    </row>
    <row r="18" spans="1:25" ht="14.65" customHeight="1">
      <c r="A18" s="103"/>
      <c r="B18" s="104"/>
      <c r="C18" s="105"/>
      <c r="D18" s="21"/>
      <c r="E18" s="22" t="s">
        <v>69</v>
      </c>
      <c r="F18" s="23">
        <v>20</v>
      </c>
      <c r="G18" s="24">
        <v>20</v>
      </c>
      <c r="H18" s="23">
        <f t="shared" si="4"/>
        <v>0</v>
      </c>
      <c r="I18" s="25">
        <f t="shared" si="5"/>
        <v>1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20</v>
      </c>
      <c r="X18" s="23">
        <f t="shared" si="2"/>
        <v>2</v>
      </c>
      <c r="Y18" s="25">
        <f t="shared" si="3"/>
        <v>0.90909090909090906</v>
      </c>
    </row>
    <row r="19" spans="1:25" ht="14.6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15</v>
      </c>
      <c r="P19" s="23">
        <f>N19-O19</f>
        <v>19</v>
      </c>
      <c r="Q19" s="25">
        <f>O19/N19</f>
        <v>0.44117647058823528</v>
      </c>
      <c r="R19" s="23"/>
      <c r="S19" s="24"/>
      <c r="T19" s="23"/>
      <c r="U19" s="25"/>
      <c r="V19" s="23">
        <f t="shared" si="0"/>
        <v>34</v>
      </c>
      <c r="W19" s="23">
        <f t="shared" si="1"/>
        <v>15</v>
      </c>
      <c r="X19" s="23">
        <f t="shared" si="2"/>
        <v>19</v>
      </c>
      <c r="Y19" s="25">
        <f t="shared" si="3"/>
        <v>0.44117647058823528</v>
      </c>
    </row>
    <row r="20" spans="1:25" ht="14.65" customHeight="1">
      <c r="A20" s="103"/>
      <c r="B20" s="104"/>
      <c r="C20" s="105"/>
      <c r="D20" s="21"/>
      <c r="E20" s="22" t="s">
        <v>71</v>
      </c>
      <c r="F20" s="23">
        <v>29</v>
      </c>
      <c r="G20" s="24">
        <v>29</v>
      </c>
      <c r="H20" s="23">
        <f t="shared" ref="H20:H27" si="6">F20-G20</f>
        <v>0</v>
      </c>
      <c r="I20" s="25">
        <f t="shared" ref="I20:I27" si="7">G20/F20</f>
        <v>1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29</v>
      </c>
      <c r="X20" s="23">
        <f t="shared" si="2"/>
        <v>0</v>
      </c>
      <c r="Y20" s="25">
        <f t="shared" si="3"/>
        <v>1</v>
      </c>
    </row>
    <row r="21" spans="1:25" ht="14.65" customHeight="1">
      <c r="A21" s="103"/>
      <c r="B21" s="104"/>
      <c r="C21" s="105"/>
      <c r="D21" s="21"/>
      <c r="E21" s="22" t="s">
        <v>72</v>
      </c>
      <c r="F21" s="23">
        <v>6</v>
      </c>
      <c r="G21" s="24">
        <v>6</v>
      </c>
      <c r="H21" s="23">
        <f t="shared" si="6"/>
        <v>0</v>
      </c>
      <c r="I21" s="25">
        <f t="shared" si="7"/>
        <v>1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6</v>
      </c>
      <c r="W21" s="23">
        <f t="shared" si="1"/>
        <v>6</v>
      </c>
      <c r="X21" s="23">
        <f t="shared" si="2"/>
        <v>0</v>
      </c>
      <c r="Y21" s="25">
        <f t="shared" si="3"/>
        <v>1</v>
      </c>
    </row>
    <row r="22" spans="1:25" ht="14.65" customHeight="1">
      <c r="A22" s="103"/>
      <c r="B22" s="104"/>
      <c r="C22" s="105"/>
      <c r="D22" s="21"/>
      <c r="E22" s="22" t="s">
        <v>73</v>
      </c>
      <c r="F22" s="23">
        <v>12</v>
      </c>
      <c r="G22" s="24">
        <v>4</v>
      </c>
      <c r="H22" s="23">
        <f t="shared" si="6"/>
        <v>8</v>
      </c>
      <c r="I22" s="25">
        <f t="shared" si="7"/>
        <v>0.33333333333333331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12</v>
      </c>
      <c r="W22" s="23">
        <f t="shared" si="1"/>
        <v>4</v>
      </c>
      <c r="X22" s="23">
        <f t="shared" si="2"/>
        <v>8</v>
      </c>
      <c r="Y22" s="25">
        <f t="shared" si="3"/>
        <v>0.33333333333333331</v>
      </c>
    </row>
    <row r="23" spans="1:25" ht="14.65" customHeight="1">
      <c r="A23" s="103"/>
      <c r="B23" s="104"/>
      <c r="C23" s="105"/>
      <c r="D23" s="21"/>
      <c r="E23" s="22" t="s">
        <v>74</v>
      </c>
      <c r="F23" s="23">
        <v>10</v>
      </c>
      <c r="G23" s="24">
        <v>5</v>
      </c>
      <c r="H23" s="23">
        <f t="shared" si="6"/>
        <v>5</v>
      </c>
      <c r="I23" s="25">
        <f t="shared" si="7"/>
        <v>0.5</v>
      </c>
      <c r="J23" s="26"/>
      <c r="K23" s="24"/>
      <c r="L23" s="23"/>
      <c r="M23" s="25"/>
      <c r="N23" s="23">
        <v>4</v>
      </c>
      <c r="O23" s="24">
        <v>4</v>
      </c>
      <c r="P23" s="23">
        <f>N23-O23</f>
        <v>0</v>
      </c>
      <c r="Q23" s="25">
        <f>O23/N23</f>
        <v>1</v>
      </c>
      <c r="R23" s="23"/>
      <c r="S23" s="24"/>
      <c r="T23" s="23"/>
      <c r="U23" s="25"/>
      <c r="V23" s="23">
        <f t="shared" si="0"/>
        <v>14</v>
      </c>
      <c r="W23" s="23">
        <f t="shared" si="1"/>
        <v>9</v>
      </c>
      <c r="X23" s="23">
        <f t="shared" si="2"/>
        <v>5</v>
      </c>
      <c r="Y23" s="25">
        <f t="shared" si="3"/>
        <v>0.6428571428571429</v>
      </c>
    </row>
    <row r="24" spans="1:25" ht="14.65" customHeight="1">
      <c r="A24" s="103"/>
      <c r="B24" s="104"/>
      <c r="C24" s="105"/>
      <c r="D24" s="21"/>
      <c r="E24" s="22" t="s">
        <v>75</v>
      </c>
      <c r="F24" s="23">
        <v>40</v>
      </c>
      <c r="G24" s="24">
        <v>18</v>
      </c>
      <c r="H24" s="23">
        <f t="shared" si="6"/>
        <v>22</v>
      </c>
      <c r="I24" s="25">
        <f t="shared" si="7"/>
        <v>0.45</v>
      </c>
      <c r="J24" s="26"/>
      <c r="K24" s="24"/>
      <c r="L24" s="23"/>
      <c r="M24" s="25"/>
      <c r="N24" s="23">
        <v>8</v>
      </c>
      <c r="O24" s="24">
        <v>2</v>
      </c>
      <c r="P24" s="23">
        <f>N24-O24</f>
        <v>6</v>
      </c>
      <c r="Q24" s="25">
        <f>O24/N24</f>
        <v>0.25</v>
      </c>
      <c r="R24" s="23"/>
      <c r="S24" s="24"/>
      <c r="T24" s="23"/>
      <c r="U24" s="25"/>
      <c r="V24" s="23">
        <f t="shared" si="0"/>
        <v>48</v>
      </c>
      <c r="W24" s="23">
        <f t="shared" si="1"/>
        <v>20</v>
      </c>
      <c r="X24" s="23">
        <f t="shared" si="2"/>
        <v>28</v>
      </c>
      <c r="Y24" s="25">
        <f t="shared" si="3"/>
        <v>0.41666666666666669</v>
      </c>
    </row>
    <row r="25" spans="1:25" ht="14.6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4.6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6</v>
      </c>
      <c r="H26" s="23">
        <f t="shared" si="6"/>
        <v>3</v>
      </c>
      <c r="I26" s="25">
        <f t="shared" si="7"/>
        <v>0.66666666666666663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  <c r="V26" s="23">
        <f t="shared" si="0"/>
        <v>12</v>
      </c>
      <c r="W26" s="23">
        <f t="shared" si="1"/>
        <v>9</v>
      </c>
      <c r="X26" s="23">
        <f t="shared" si="2"/>
        <v>3</v>
      </c>
      <c r="Y26" s="25">
        <f t="shared" si="3"/>
        <v>0.75</v>
      </c>
    </row>
    <row r="27" spans="1:25" ht="14.6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0</v>
      </c>
      <c r="H27" s="23">
        <f t="shared" si="6"/>
        <v>9</v>
      </c>
      <c r="I27" s="25">
        <f t="shared" si="7"/>
        <v>0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0</v>
      </c>
      <c r="X27" s="23">
        <f t="shared" si="2"/>
        <v>9</v>
      </c>
      <c r="Y27" s="25">
        <f t="shared" si="3"/>
        <v>0</v>
      </c>
    </row>
    <row r="28" spans="1:25" ht="14.6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>
        <v>8</v>
      </c>
      <c r="L28" s="23">
        <f>J28-K28</f>
        <v>0</v>
      </c>
      <c r="M28" s="25">
        <f>K28/J28</f>
        <v>1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8</v>
      </c>
      <c r="X28" s="23">
        <f t="shared" si="2"/>
        <v>0</v>
      </c>
      <c r="Y28" s="25">
        <f t="shared" si="3"/>
        <v>1</v>
      </c>
    </row>
    <row r="29" spans="1:25" ht="14.6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12</v>
      </c>
      <c r="H29" s="23">
        <f t="shared" ref="H29:H53" si="8">F29-G29</f>
        <v>0</v>
      </c>
      <c r="I29" s="25">
        <f t="shared" ref="I29:I60" si="9">G29/F29</f>
        <v>1</v>
      </c>
      <c r="J29" s="26">
        <v>4</v>
      </c>
      <c r="K29" s="24">
        <v>2</v>
      </c>
      <c r="L29" s="23">
        <f>J29-K29</f>
        <v>2</v>
      </c>
      <c r="M29" s="25">
        <f>K29/J29</f>
        <v>0.5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14</v>
      </c>
      <c r="X29" s="23">
        <f t="shared" si="2"/>
        <v>2</v>
      </c>
      <c r="Y29" s="25">
        <f t="shared" si="3"/>
        <v>0.875</v>
      </c>
    </row>
    <row r="30" spans="1:25" ht="14.6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4.6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10</v>
      </c>
      <c r="H31" s="23">
        <f t="shared" si="8"/>
        <v>0</v>
      </c>
      <c r="I31" s="25">
        <f t="shared" si="9"/>
        <v>1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2</v>
      </c>
      <c r="T31" s="23">
        <f>R31-S31</f>
        <v>2</v>
      </c>
      <c r="U31" s="25">
        <f>S31/R31</f>
        <v>0.5</v>
      </c>
      <c r="V31" s="23">
        <f t="shared" si="0"/>
        <v>14</v>
      </c>
      <c r="W31" s="23">
        <f t="shared" si="1"/>
        <v>12</v>
      </c>
      <c r="X31" s="23">
        <f t="shared" si="2"/>
        <v>2</v>
      </c>
      <c r="Y31" s="25">
        <f t="shared" si="3"/>
        <v>0.8571428571428571</v>
      </c>
    </row>
    <row r="32" spans="1:25" ht="14.6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3</v>
      </c>
      <c r="H32" s="23">
        <f t="shared" si="8"/>
        <v>7</v>
      </c>
      <c r="I32" s="25">
        <f t="shared" si="9"/>
        <v>0.3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3</v>
      </c>
      <c r="X32" s="23">
        <f t="shared" si="2"/>
        <v>8</v>
      </c>
      <c r="Y32" s="25">
        <f t="shared" si="3"/>
        <v>0.27272727272727271</v>
      </c>
    </row>
    <row r="33" spans="1:25" ht="14.6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10</v>
      </c>
      <c r="H33" s="23">
        <f t="shared" si="8"/>
        <v>0</v>
      </c>
      <c r="I33" s="25">
        <f t="shared" si="9"/>
        <v>1</v>
      </c>
      <c r="J33" s="26">
        <v>10</v>
      </c>
      <c r="K33" s="24">
        <v>10</v>
      </c>
      <c r="L33" s="23">
        <f>J33-K33</f>
        <v>0</v>
      </c>
      <c r="M33" s="25">
        <f>K33/J33</f>
        <v>1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20</v>
      </c>
      <c r="X33" s="23">
        <f t="shared" si="2"/>
        <v>0</v>
      </c>
      <c r="Y33" s="25">
        <f t="shared" si="3"/>
        <v>1</v>
      </c>
    </row>
    <row r="34" spans="1:25" ht="14.6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8"/>
        <v>0</v>
      </c>
      <c r="I34" s="25">
        <f t="shared" si="9"/>
        <v>1</v>
      </c>
      <c r="J34" s="26"/>
      <c r="K34" s="24"/>
      <c r="L34" s="23"/>
      <c r="M34" s="25"/>
      <c r="N34" s="23">
        <v>4</v>
      </c>
      <c r="O34" s="24">
        <v>1</v>
      </c>
      <c r="P34" s="23">
        <f>N34-O34</f>
        <v>3</v>
      </c>
      <c r="Q34" s="25">
        <f>O34/N34</f>
        <v>0.25</v>
      </c>
      <c r="R34" s="23"/>
      <c r="S34" s="24"/>
      <c r="T34" s="23"/>
      <c r="U34" s="25"/>
      <c r="V34" s="23">
        <f t="shared" si="0"/>
        <v>13</v>
      </c>
      <c r="W34" s="23">
        <f t="shared" si="1"/>
        <v>10</v>
      </c>
      <c r="X34" s="23">
        <f t="shared" si="2"/>
        <v>3</v>
      </c>
      <c r="Y34" s="25">
        <f t="shared" si="3"/>
        <v>0.76923076923076927</v>
      </c>
    </row>
    <row r="35" spans="1:25" ht="14.6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6</v>
      </c>
      <c r="H35" s="23">
        <f t="shared" si="8"/>
        <v>0</v>
      </c>
      <c r="I35" s="25">
        <f t="shared" si="9"/>
        <v>1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6</v>
      </c>
      <c r="X35" s="23">
        <f t="shared" si="2"/>
        <v>0</v>
      </c>
      <c r="Y35" s="25">
        <f t="shared" si="3"/>
        <v>1</v>
      </c>
    </row>
    <row r="36" spans="1:25" ht="14.6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5</v>
      </c>
      <c r="H36" s="23">
        <f t="shared" si="8"/>
        <v>0</v>
      </c>
      <c r="I36" s="25">
        <f t="shared" si="9"/>
        <v>1</v>
      </c>
      <c r="J36" s="26"/>
      <c r="K36" s="24"/>
      <c r="L36" s="23" t="s">
        <v>94</v>
      </c>
      <c r="M36" s="25"/>
      <c r="N36" s="23">
        <v>3</v>
      </c>
      <c r="O36" s="24">
        <v>3</v>
      </c>
      <c r="P36" s="23">
        <f>N36-O36</f>
        <v>0</v>
      </c>
      <c r="Q36" s="25">
        <f>O36/N36</f>
        <v>1</v>
      </c>
      <c r="R36" s="23"/>
      <c r="S36" s="24"/>
      <c r="T36" s="23"/>
      <c r="U36" s="25"/>
      <c r="V36" s="23">
        <f t="shared" si="0"/>
        <v>8</v>
      </c>
      <c r="W36" s="23">
        <f t="shared" si="1"/>
        <v>8</v>
      </c>
      <c r="X36" s="23">
        <f t="shared" si="2"/>
        <v>0</v>
      </c>
      <c r="Y36" s="25">
        <f t="shared" si="3"/>
        <v>1</v>
      </c>
    </row>
    <row r="37" spans="1:25" ht="14.6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9</v>
      </c>
      <c r="H37" s="23">
        <f t="shared" si="8"/>
        <v>1</v>
      </c>
      <c r="I37" s="25">
        <f t="shared" si="9"/>
        <v>0.9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9</v>
      </c>
      <c r="X37" s="23">
        <f t="shared" si="2"/>
        <v>1</v>
      </c>
      <c r="Y37" s="25">
        <f t="shared" si="3"/>
        <v>0.9</v>
      </c>
    </row>
    <row r="38" spans="1:25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465</v>
      </c>
      <c r="G38" s="27">
        <f>SUM(G8:G37)</f>
        <v>336</v>
      </c>
      <c r="H38" s="27">
        <f t="shared" si="8"/>
        <v>129</v>
      </c>
      <c r="I38" s="28">
        <f t="shared" si="9"/>
        <v>0.72258064516129028</v>
      </c>
      <c r="J38" s="27">
        <f>SUM(J8:J37)</f>
        <v>41</v>
      </c>
      <c r="K38" s="27">
        <f>SUM(K8:K37)</f>
        <v>26</v>
      </c>
      <c r="L38" s="27">
        <f>J38-K38</f>
        <v>15</v>
      </c>
      <c r="M38" s="28">
        <f>K38/J38</f>
        <v>0.63414634146341464</v>
      </c>
      <c r="N38" s="27">
        <f>SUM(N8:N37)</f>
        <v>103</v>
      </c>
      <c r="O38" s="27">
        <f>SUM(O8:O37)</f>
        <v>45</v>
      </c>
      <c r="P38" s="27">
        <f>SUM(P8:P37)</f>
        <v>58</v>
      </c>
      <c r="Q38" s="28">
        <f>O38/N38</f>
        <v>0.43689320388349512</v>
      </c>
      <c r="R38" s="27">
        <f>SUM(R8:R37)</f>
        <v>4</v>
      </c>
      <c r="S38" s="27">
        <f>SUM(S8:S37)</f>
        <v>2</v>
      </c>
      <c r="T38" s="27">
        <f>SUM(T8:T37)</f>
        <v>2</v>
      </c>
      <c r="U38" s="28">
        <f>S38/R38</f>
        <v>0.5</v>
      </c>
      <c r="V38" s="27">
        <f>SUM(V8:V37)</f>
        <v>613</v>
      </c>
      <c r="W38" s="27">
        <f>SUM(W8:W37)</f>
        <v>409</v>
      </c>
      <c r="X38" s="27">
        <f>SUM(X8:X37)</f>
        <v>204</v>
      </c>
      <c r="Y38" s="28">
        <f t="shared" si="3"/>
        <v>0.66721044045677003</v>
      </c>
    </row>
    <row r="39" spans="1:25" ht="14.6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4</v>
      </c>
      <c r="H39" s="33">
        <f t="shared" si="8"/>
        <v>4</v>
      </c>
      <c r="I39" s="35">
        <f t="shared" si="9"/>
        <v>0.5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4</v>
      </c>
      <c r="X39" s="33">
        <f t="shared" ref="X39:X53" si="12">V39-W39</f>
        <v>11</v>
      </c>
      <c r="Y39" s="35">
        <f t="shared" si="3"/>
        <v>0.26666666666666666</v>
      </c>
    </row>
    <row r="40" spans="1:25" ht="14.6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8"/>
        <v>0</v>
      </c>
      <c r="I40" s="35">
        <f t="shared" si="9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13</v>
      </c>
      <c r="X40" s="33">
        <f t="shared" si="12"/>
        <v>0</v>
      </c>
      <c r="Y40" s="35">
        <f t="shared" ref="Y40:Y56" si="13">W40/V40</f>
        <v>1</v>
      </c>
    </row>
    <row r="41" spans="1:25" ht="14.6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10</v>
      </c>
      <c r="H41" s="33">
        <f t="shared" si="8"/>
        <v>0</v>
      </c>
      <c r="I41" s="35">
        <f t="shared" si="9"/>
        <v>1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10</v>
      </c>
      <c r="X41" s="33">
        <f t="shared" si="12"/>
        <v>0</v>
      </c>
      <c r="Y41" s="35">
        <f t="shared" si="13"/>
        <v>1</v>
      </c>
    </row>
    <row r="42" spans="1:25" ht="14.6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10</v>
      </c>
      <c r="H42" s="33">
        <f t="shared" si="8"/>
        <v>0</v>
      </c>
      <c r="I42" s="35">
        <f t="shared" si="9"/>
        <v>1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10</v>
      </c>
      <c r="X42" s="33">
        <f t="shared" si="12"/>
        <v>0</v>
      </c>
      <c r="Y42" s="35">
        <f t="shared" si="13"/>
        <v>1</v>
      </c>
    </row>
    <row r="43" spans="1:25" ht="14.6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25" ht="14.6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10</v>
      </c>
      <c r="H44" s="33">
        <f t="shared" si="8"/>
        <v>0</v>
      </c>
      <c r="I44" s="35">
        <f t="shared" si="9"/>
        <v>1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10</v>
      </c>
      <c r="X44" s="33">
        <f t="shared" si="12"/>
        <v>0</v>
      </c>
      <c r="Y44" s="35">
        <f t="shared" si="13"/>
        <v>1</v>
      </c>
    </row>
    <row r="45" spans="1:25" ht="14.6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2</v>
      </c>
      <c r="H45" s="33">
        <f t="shared" si="8"/>
        <v>1</v>
      </c>
      <c r="I45" s="35">
        <f t="shared" si="9"/>
        <v>0.66666666666666663</v>
      </c>
      <c r="J45" s="36">
        <v>2</v>
      </c>
      <c r="K45" s="34">
        <v>1</v>
      </c>
      <c r="L45" s="33">
        <f>J45-K45</f>
        <v>1</v>
      </c>
      <c r="M45" s="35">
        <f>K45/J45</f>
        <v>0.5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3</v>
      </c>
      <c r="X45" s="33">
        <f t="shared" si="12"/>
        <v>2</v>
      </c>
      <c r="Y45" s="35">
        <f t="shared" si="13"/>
        <v>0.6</v>
      </c>
    </row>
    <row r="46" spans="1:25" ht="14.6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0</v>
      </c>
      <c r="P46" s="33">
        <f>N46-O46</f>
        <v>1</v>
      </c>
      <c r="Q46" s="35">
        <f>O46/N46</f>
        <v>0</v>
      </c>
      <c r="R46" s="33">
        <v>5</v>
      </c>
      <c r="S46" s="34"/>
      <c r="T46" s="33">
        <f>R46-S46</f>
        <v>5</v>
      </c>
      <c r="U46" s="35">
        <f>S46/R46</f>
        <v>0</v>
      </c>
      <c r="V46" s="33">
        <f t="shared" si="10"/>
        <v>18</v>
      </c>
      <c r="W46" s="33">
        <f t="shared" si="11"/>
        <v>12</v>
      </c>
      <c r="X46" s="33">
        <f t="shared" si="12"/>
        <v>6</v>
      </c>
      <c r="Y46" s="35">
        <f t="shared" si="13"/>
        <v>0.66666666666666663</v>
      </c>
    </row>
    <row r="47" spans="1:25" ht="14.6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23</v>
      </c>
      <c r="H47" s="33">
        <f t="shared" si="8"/>
        <v>7</v>
      </c>
      <c r="I47" s="35">
        <f t="shared" si="9"/>
        <v>0.76666666666666672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23</v>
      </c>
      <c r="X47" s="33">
        <f t="shared" si="12"/>
        <v>7</v>
      </c>
      <c r="Y47" s="35">
        <f t="shared" si="13"/>
        <v>0.76666666666666672</v>
      </c>
    </row>
    <row r="48" spans="1:25" ht="14.6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0</v>
      </c>
      <c r="H48" s="33">
        <f t="shared" si="8"/>
        <v>5</v>
      </c>
      <c r="I48" s="35">
        <f t="shared" si="9"/>
        <v>0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0</v>
      </c>
      <c r="X48" s="33">
        <f t="shared" si="12"/>
        <v>5</v>
      </c>
      <c r="Y48" s="35">
        <f t="shared" si="13"/>
        <v>0</v>
      </c>
    </row>
    <row r="49" spans="1:25" ht="14.6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14</v>
      </c>
      <c r="L49" s="33">
        <f>J49-K49</f>
        <v>0</v>
      </c>
      <c r="M49" s="35">
        <f>K49/J49</f>
        <v>1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23</v>
      </c>
      <c r="X49" s="33">
        <f t="shared" si="12"/>
        <v>0</v>
      </c>
      <c r="Y49" s="35">
        <f t="shared" si="13"/>
        <v>1</v>
      </c>
    </row>
    <row r="50" spans="1:25" ht="14.6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10</v>
      </c>
      <c r="H50" s="33">
        <f t="shared" si="8"/>
        <v>0</v>
      </c>
      <c r="I50" s="35">
        <f t="shared" si="9"/>
        <v>1</v>
      </c>
      <c r="J50" s="36"/>
      <c r="K50" s="34"/>
      <c r="L50" s="33"/>
      <c r="M50" s="35"/>
      <c r="N50" s="33">
        <v>2</v>
      </c>
      <c r="O50" s="34">
        <v>1</v>
      </c>
      <c r="P50" s="33">
        <f>N50-O50</f>
        <v>1</v>
      </c>
      <c r="Q50" s="35">
        <f>O50/N50</f>
        <v>0.5</v>
      </c>
      <c r="R50" s="33"/>
      <c r="S50" s="34"/>
      <c r="T50" s="33"/>
      <c r="U50" s="35"/>
      <c r="V50" s="33">
        <f t="shared" si="10"/>
        <v>12</v>
      </c>
      <c r="W50" s="33">
        <f t="shared" si="11"/>
        <v>11</v>
      </c>
      <c r="X50" s="33">
        <f t="shared" si="12"/>
        <v>1</v>
      </c>
      <c r="Y50" s="35">
        <f t="shared" si="13"/>
        <v>0.91666666666666663</v>
      </c>
    </row>
    <row r="51" spans="1:25" ht="14.6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5</v>
      </c>
      <c r="L51" s="33">
        <f>J51-K51</f>
        <v>0</v>
      </c>
      <c r="M51" s="35">
        <f>K51/J51</f>
        <v>1</v>
      </c>
      <c r="N51" s="33">
        <v>5</v>
      </c>
      <c r="O51" s="34">
        <v>4</v>
      </c>
      <c r="P51" s="33">
        <f>N51-O51</f>
        <v>1</v>
      </c>
      <c r="Q51" s="35">
        <f>O51/N51</f>
        <v>0.8</v>
      </c>
      <c r="R51" s="33"/>
      <c r="S51" s="34"/>
      <c r="T51" s="33"/>
      <c r="U51" s="35"/>
      <c r="V51" s="33">
        <f t="shared" si="10"/>
        <v>24</v>
      </c>
      <c r="W51" s="33">
        <f t="shared" si="11"/>
        <v>23</v>
      </c>
      <c r="X51" s="33">
        <f t="shared" si="12"/>
        <v>1</v>
      </c>
      <c r="Y51" s="35">
        <f t="shared" si="13"/>
        <v>0.95833333333333337</v>
      </c>
    </row>
    <row r="52" spans="1:25" ht="14.6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3</v>
      </c>
      <c r="H52" s="33">
        <f t="shared" si="8"/>
        <v>2</v>
      </c>
      <c r="I52" s="35">
        <f t="shared" si="9"/>
        <v>0.6</v>
      </c>
      <c r="J52" s="36">
        <v>1</v>
      </c>
      <c r="K52" s="34"/>
      <c r="L52" s="33">
        <f>J52-K52</f>
        <v>1</v>
      </c>
      <c r="M52" s="35">
        <f>K52/J52</f>
        <v>0</v>
      </c>
      <c r="N52" s="33">
        <v>2</v>
      </c>
      <c r="O52" s="34">
        <v>0</v>
      </c>
      <c r="P52" s="33">
        <f>N52-O52</f>
        <v>2</v>
      </c>
      <c r="Q52" s="35">
        <f>O52/N52</f>
        <v>0</v>
      </c>
      <c r="R52" s="33"/>
      <c r="S52" s="34"/>
      <c r="T52" s="33"/>
      <c r="U52" s="35"/>
      <c r="V52" s="33">
        <f t="shared" si="10"/>
        <v>8</v>
      </c>
      <c r="W52" s="33">
        <f t="shared" si="11"/>
        <v>3</v>
      </c>
      <c r="X52" s="33">
        <f t="shared" si="12"/>
        <v>5</v>
      </c>
      <c r="Y52" s="35">
        <f t="shared" si="13"/>
        <v>0.375</v>
      </c>
    </row>
    <row r="53" spans="1:25" ht="14.6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8"/>
        <v>0</v>
      </c>
      <c r="I53" s="35">
        <f t="shared" si="9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20</v>
      </c>
      <c r="X53" s="33">
        <f t="shared" si="12"/>
        <v>0</v>
      </c>
      <c r="Y53" s="35">
        <f t="shared" si="13"/>
        <v>1</v>
      </c>
    </row>
    <row r="54" spans="1:25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27">
        <f>SUM(G39:G53)</f>
        <v>137</v>
      </c>
      <c r="H54" s="27">
        <f>SUM(H39:H53)</f>
        <v>25</v>
      </c>
      <c r="I54" s="28">
        <f t="shared" si="9"/>
        <v>0.84567901234567899</v>
      </c>
      <c r="J54" s="27">
        <f>SUM(J39:J53)</f>
        <v>22</v>
      </c>
      <c r="K54" s="27">
        <f>SUM(K39:K53)</f>
        <v>20</v>
      </c>
      <c r="L54" s="27">
        <f>SUM(L39:L53)</f>
        <v>2</v>
      </c>
      <c r="M54" s="28">
        <f>K54/J54</f>
        <v>0.90909090909090906</v>
      </c>
      <c r="N54" s="27">
        <f>SUM(N39:N53)</f>
        <v>20</v>
      </c>
      <c r="O54" s="27">
        <f>SUM(O39:O53)</f>
        <v>8</v>
      </c>
      <c r="P54" s="27">
        <f>N54-O54</f>
        <v>12</v>
      </c>
      <c r="Q54" s="28">
        <f>O54/N54</f>
        <v>0.4</v>
      </c>
      <c r="R54" s="27">
        <f>SUM(R39:R53)</f>
        <v>5</v>
      </c>
      <c r="S54" s="27">
        <f>SUM(S39:S53)</f>
        <v>0</v>
      </c>
      <c r="T54" s="27">
        <f>R54-S54</f>
        <v>5</v>
      </c>
      <c r="U54" s="28">
        <f>S54/R54</f>
        <v>0</v>
      </c>
      <c r="V54" s="27">
        <f>SUM(V39:V53)</f>
        <v>209</v>
      </c>
      <c r="W54" s="27">
        <f>SUM(W39:W53)</f>
        <v>165</v>
      </c>
      <c r="X54" s="27">
        <f>SUM(X39:X53)</f>
        <v>44</v>
      </c>
      <c r="Y54" s="28">
        <f t="shared" si="13"/>
        <v>0.78947368421052633</v>
      </c>
    </row>
    <row r="55" spans="1:25" ht="14.6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>
        <v>3</v>
      </c>
      <c r="L55" s="40">
        <f>J55-K55</f>
        <v>0</v>
      </c>
      <c r="M55" s="42">
        <f>K55/J55</f>
        <v>1</v>
      </c>
      <c r="N55" s="40">
        <v>3</v>
      </c>
      <c r="O55" s="41">
        <v>2</v>
      </c>
      <c r="P55" s="40">
        <v>3</v>
      </c>
      <c r="Q55" s="42">
        <f>O55/N55</f>
        <v>0.66666666666666663</v>
      </c>
      <c r="R55" s="42"/>
      <c r="S55" s="43"/>
      <c r="T55" s="42"/>
      <c r="U55" s="42"/>
      <c r="V55" s="40">
        <f>F55+J55+N55</f>
        <v>13</v>
      </c>
      <c r="W55" s="40">
        <f>G55+K55+O55</f>
        <v>12</v>
      </c>
      <c r="X55" s="40">
        <f t="shared" ref="X55:X69" si="15">V55-W55</f>
        <v>1</v>
      </c>
      <c r="Y55" s="42">
        <f t="shared" si="13"/>
        <v>0.92307692307692313</v>
      </c>
    </row>
    <row r="56" spans="1:25" ht="14.6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>
        <v>1</v>
      </c>
      <c r="L56" s="40">
        <f>J56-K56</f>
        <v>2</v>
      </c>
      <c r="M56" s="42">
        <f>K56/J56</f>
        <v>0.33333333333333331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11</v>
      </c>
      <c r="X56" s="40">
        <f t="shared" si="15"/>
        <v>2</v>
      </c>
      <c r="Y56" s="42">
        <f t="shared" si="13"/>
        <v>0.84615384615384615</v>
      </c>
    </row>
    <row r="57" spans="1:25" ht="14.6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  <c r="V57" s="40">
        <f>F57+N57</f>
        <v>12</v>
      </c>
      <c r="W57" s="40">
        <f>G57+O57</f>
        <v>12</v>
      </c>
      <c r="X57" s="40">
        <f t="shared" si="15"/>
        <v>0</v>
      </c>
      <c r="Y57" s="42">
        <f>W58/V57</f>
        <v>0.75</v>
      </c>
    </row>
    <row r="58" spans="1:25" ht="14.6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9</v>
      </c>
      <c r="H58" s="40">
        <f t="shared" si="14"/>
        <v>1</v>
      </c>
      <c r="I58" s="42">
        <f t="shared" si="9"/>
        <v>0.9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9</v>
      </c>
      <c r="X58" s="40">
        <f t="shared" si="15"/>
        <v>1</v>
      </c>
      <c r="Y58" s="42">
        <f t="shared" ref="Y58:Y86" si="18">W58/V58</f>
        <v>0.9</v>
      </c>
    </row>
    <row r="59" spans="1:25" ht="14.6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8</v>
      </c>
      <c r="H59" s="40">
        <f t="shared" si="14"/>
        <v>2</v>
      </c>
      <c r="I59" s="42">
        <f t="shared" si="9"/>
        <v>0.8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  <c r="V59" s="40">
        <f t="shared" si="16"/>
        <v>12</v>
      </c>
      <c r="W59" s="40">
        <f t="shared" si="17"/>
        <v>10</v>
      </c>
      <c r="X59" s="40">
        <f t="shared" si="15"/>
        <v>2</v>
      </c>
      <c r="Y59" s="42">
        <f t="shared" si="18"/>
        <v>0.83333333333333337</v>
      </c>
    </row>
    <row r="60" spans="1:25" ht="14.6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1</v>
      </c>
      <c r="H60" s="40">
        <f t="shared" si="14"/>
        <v>13</v>
      </c>
      <c r="I60" s="42">
        <f t="shared" si="9"/>
        <v>7.1428571428571425E-2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1</v>
      </c>
      <c r="X60" s="40">
        <f t="shared" si="15"/>
        <v>13</v>
      </c>
      <c r="Y60" s="42">
        <f t="shared" si="18"/>
        <v>7.1428571428571425E-2</v>
      </c>
    </row>
    <row r="61" spans="1:25" ht="14.6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7</v>
      </c>
      <c r="H61" s="40">
        <f t="shared" si="14"/>
        <v>1</v>
      </c>
      <c r="I61" s="42">
        <f t="shared" ref="I61:I86" si="19">G61/F61</f>
        <v>0.875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7</v>
      </c>
      <c r="X61" s="40">
        <f t="shared" si="15"/>
        <v>1</v>
      </c>
      <c r="Y61" s="42">
        <f t="shared" si="18"/>
        <v>0.875</v>
      </c>
    </row>
    <row r="62" spans="1:25" ht="14.6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8</v>
      </c>
      <c r="H62" s="40">
        <f t="shared" si="14"/>
        <v>0</v>
      </c>
      <c r="I62" s="42">
        <f t="shared" si="19"/>
        <v>1</v>
      </c>
      <c r="J62" s="40">
        <v>3</v>
      </c>
      <c r="K62" s="41"/>
      <c r="L62" s="40">
        <f>J62-K62</f>
        <v>3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8</v>
      </c>
      <c r="X62" s="40">
        <f t="shared" si="15"/>
        <v>3</v>
      </c>
      <c r="Y62" s="42">
        <f t="shared" si="18"/>
        <v>0.72727272727272729</v>
      </c>
    </row>
    <row r="63" spans="1:25" ht="14.6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8</v>
      </c>
      <c r="H63" s="40">
        <f t="shared" si="14"/>
        <v>2</v>
      </c>
      <c r="I63" s="42">
        <f t="shared" si="19"/>
        <v>0.8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8</v>
      </c>
      <c r="X63" s="40">
        <f t="shared" si="15"/>
        <v>3</v>
      </c>
      <c r="Y63" s="42">
        <f t="shared" si="18"/>
        <v>0.72727272727272729</v>
      </c>
    </row>
    <row r="64" spans="1:25" ht="14.6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25" ht="14.6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6</v>
      </c>
      <c r="H65" s="40">
        <f t="shared" si="14"/>
        <v>0</v>
      </c>
      <c r="I65" s="42">
        <f t="shared" si="19"/>
        <v>1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6</v>
      </c>
      <c r="X65" s="40">
        <f t="shared" si="15"/>
        <v>0</v>
      </c>
      <c r="Y65" s="42">
        <f t="shared" si="18"/>
        <v>1</v>
      </c>
    </row>
    <row r="66" spans="1:25" ht="14.6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14"/>
        <v>0</v>
      </c>
      <c r="I66" s="42">
        <f t="shared" si="19"/>
        <v>1</v>
      </c>
      <c r="J66" s="40"/>
      <c r="K66" s="41"/>
      <c r="L66" s="40"/>
      <c r="M66" s="42"/>
      <c r="N66" s="40">
        <v>6</v>
      </c>
      <c r="O66" s="41">
        <v>4</v>
      </c>
      <c r="P66" s="40">
        <f>N66-O66</f>
        <v>2</v>
      </c>
      <c r="Q66" s="42">
        <f t="shared" ref="Q66:Q71" si="20">O66/N66</f>
        <v>0.66666666666666663</v>
      </c>
      <c r="R66" s="42"/>
      <c r="S66" s="43"/>
      <c r="T66" s="42"/>
      <c r="U66" s="42"/>
      <c r="V66" s="40">
        <f t="shared" si="16"/>
        <v>14</v>
      </c>
      <c r="W66" s="40">
        <f t="shared" si="17"/>
        <v>12</v>
      </c>
      <c r="X66" s="40">
        <f t="shared" si="15"/>
        <v>2</v>
      </c>
      <c r="Y66" s="42">
        <f t="shared" si="18"/>
        <v>0.8571428571428571</v>
      </c>
    </row>
    <row r="67" spans="1:25" ht="14.6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14</v>
      </c>
      <c r="H67" s="40">
        <f t="shared" si="14"/>
        <v>0</v>
      </c>
      <c r="I67" s="42">
        <f t="shared" si="19"/>
        <v>1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14</v>
      </c>
      <c r="X67" s="40">
        <f t="shared" si="15"/>
        <v>2</v>
      </c>
      <c r="Y67" s="42">
        <f t="shared" si="18"/>
        <v>0.875</v>
      </c>
    </row>
    <row r="68" spans="1:25" ht="14.6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17</v>
      </c>
      <c r="H68" s="40">
        <f t="shared" si="14"/>
        <v>13</v>
      </c>
      <c r="I68" s="42">
        <f t="shared" si="19"/>
        <v>0.56666666666666665</v>
      </c>
      <c r="J68" s="40"/>
      <c r="K68" s="41"/>
      <c r="L68" s="40"/>
      <c r="M68" s="42"/>
      <c r="N68" s="40">
        <v>2</v>
      </c>
      <c r="O68" s="41">
        <v>2</v>
      </c>
      <c r="P68" s="40">
        <f>N68-O68</f>
        <v>0</v>
      </c>
      <c r="Q68" s="42">
        <f t="shared" si="20"/>
        <v>1</v>
      </c>
      <c r="R68" s="42"/>
      <c r="S68" s="43"/>
      <c r="T68" s="42"/>
      <c r="U68" s="42"/>
      <c r="V68" s="40">
        <f t="shared" si="16"/>
        <v>32</v>
      </c>
      <c r="W68" s="40">
        <f t="shared" si="17"/>
        <v>19</v>
      </c>
      <c r="X68" s="40">
        <f t="shared" si="15"/>
        <v>13</v>
      </c>
      <c r="Y68" s="42">
        <f t="shared" si="18"/>
        <v>0.59375</v>
      </c>
    </row>
    <row r="69" spans="1:25" ht="14.6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15</v>
      </c>
      <c r="H69" s="40">
        <f t="shared" si="14"/>
        <v>0</v>
      </c>
      <c r="I69" s="42">
        <f t="shared" si="19"/>
        <v>1</v>
      </c>
      <c r="J69" s="40"/>
      <c r="K69" s="41"/>
      <c r="L69" s="40"/>
      <c r="M69" s="42"/>
      <c r="N69" s="40">
        <v>2</v>
      </c>
      <c r="O69" s="41">
        <v>0</v>
      </c>
      <c r="P69" s="40">
        <f>N69-O69</f>
        <v>2</v>
      </c>
      <c r="Q69" s="42">
        <f t="shared" si="20"/>
        <v>0</v>
      </c>
      <c r="R69" s="42"/>
      <c r="S69" s="43"/>
      <c r="T69" s="42"/>
      <c r="U69" s="42"/>
      <c r="V69" s="40">
        <f t="shared" si="16"/>
        <v>17</v>
      </c>
      <c r="W69" s="40">
        <f t="shared" si="17"/>
        <v>15</v>
      </c>
      <c r="X69" s="40">
        <f t="shared" si="15"/>
        <v>2</v>
      </c>
      <c r="Y69" s="42">
        <f t="shared" si="18"/>
        <v>0.88235294117647056</v>
      </c>
    </row>
    <row r="70" spans="1:25" s="44" customFormat="1" ht="14.6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134</v>
      </c>
      <c r="H70" s="27">
        <f>SUM(H55:H69)</f>
        <v>32</v>
      </c>
      <c r="I70" s="28">
        <f t="shared" si="19"/>
        <v>0.80722891566265065</v>
      </c>
      <c r="J70" s="27">
        <f>SUM(J55:J69)</f>
        <v>9</v>
      </c>
      <c r="K70" s="27">
        <f>SUM(K55:K69)</f>
        <v>4</v>
      </c>
      <c r="L70" s="27">
        <f>J70-K70</f>
        <v>5</v>
      </c>
      <c r="M70" s="28">
        <f>K70/J70</f>
        <v>0.44444444444444442</v>
      </c>
      <c r="N70" s="27">
        <f>SUM(N55:N69)</f>
        <v>20</v>
      </c>
      <c r="O70" s="27">
        <f>SUM(O55:O69)</f>
        <v>12</v>
      </c>
      <c r="P70" s="27">
        <f>SUM(P55:P69)</f>
        <v>10</v>
      </c>
      <c r="Q70" s="28">
        <f t="shared" si="20"/>
        <v>0.6</v>
      </c>
      <c r="R70" s="28"/>
      <c r="S70" s="28"/>
      <c r="T70" s="28"/>
      <c r="U70" s="28"/>
      <c r="V70" s="27">
        <f>SUM(V55:V69)</f>
        <v>195</v>
      </c>
      <c r="W70" s="27">
        <f>SUM(W55:W69)</f>
        <v>150</v>
      </c>
      <c r="X70" s="27">
        <f>SUM(X55:X69)</f>
        <v>45</v>
      </c>
      <c r="Y70" s="28">
        <f t="shared" si="18"/>
        <v>0.76923076923076927</v>
      </c>
    </row>
    <row r="71" spans="1:25" ht="14.6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>
        <v>2</v>
      </c>
      <c r="P71" s="47">
        <f>N71-O71</f>
        <v>0</v>
      </c>
      <c r="Q71" s="49">
        <f t="shared" si="20"/>
        <v>1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2</v>
      </c>
      <c r="X71" s="47">
        <f t="shared" ref="X71:X84" si="24">V71-W71</f>
        <v>2</v>
      </c>
      <c r="Y71" s="49">
        <f t="shared" si="18"/>
        <v>0.5</v>
      </c>
    </row>
    <row r="72" spans="1:25" ht="14.6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14</v>
      </c>
      <c r="H72" s="47">
        <f t="shared" si="21"/>
        <v>0</v>
      </c>
      <c r="I72" s="49">
        <f t="shared" si="19"/>
        <v>1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14</v>
      </c>
      <c r="X72" s="47">
        <f t="shared" si="24"/>
        <v>0</v>
      </c>
      <c r="Y72" s="49">
        <f t="shared" si="18"/>
        <v>1</v>
      </c>
    </row>
    <row r="73" spans="1:25" ht="14.6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5</v>
      </c>
      <c r="H73" s="47">
        <f t="shared" si="21"/>
        <v>0</v>
      </c>
      <c r="I73" s="49">
        <f t="shared" si="19"/>
        <v>1</v>
      </c>
      <c r="J73" s="50">
        <v>5</v>
      </c>
      <c r="K73" s="48"/>
      <c r="L73" s="47">
        <f>J73-K73</f>
        <v>5</v>
      </c>
      <c r="M73" s="49">
        <f>K73/J73</f>
        <v>0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5</v>
      </c>
      <c r="X73" s="47">
        <f t="shared" si="24"/>
        <v>5</v>
      </c>
      <c r="Y73" s="49">
        <f t="shared" si="18"/>
        <v>0.5</v>
      </c>
    </row>
    <row r="74" spans="1:25" ht="14.6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30</v>
      </c>
      <c r="H74" s="47">
        <f t="shared" si="21"/>
        <v>31</v>
      </c>
      <c r="I74" s="49">
        <f t="shared" si="19"/>
        <v>0.49180327868852458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30</v>
      </c>
      <c r="X74" s="47">
        <f t="shared" si="24"/>
        <v>31</v>
      </c>
      <c r="Y74" s="49">
        <f t="shared" si="18"/>
        <v>0.49180327868852458</v>
      </c>
    </row>
    <row r="75" spans="1:25" ht="14.6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21"/>
        <v>0</v>
      </c>
      <c r="I75" s="49">
        <f t="shared" si="19"/>
        <v>1</v>
      </c>
      <c r="J75" s="50">
        <v>2</v>
      </c>
      <c r="K75" s="48">
        <v>2</v>
      </c>
      <c r="L75" s="47">
        <f>J75-K75</f>
        <v>0</v>
      </c>
      <c r="M75" s="49">
        <f>K75/J75</f>
        <v>1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17</v>
      </c>
      <c r="X75" s="47">
        <f t="shared" si="24"/>
        <v>1</v>
      </c>
      <c r="Y75" s="49">
        <f t="shared" si="18"/>
        <v>0.94444444444444442</v>
      </c>
    </row>
    <row r="76" spans="1:25" ht="14.6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11</v>
      </c>
      <c r="H76" s="47">
        <f t="shared" si="21"/>
        <v>6</v>
      </c>
      <c r="I76" s="49">
        <f t="shared" si="19"/>
        <v>0.6470588235294118</v>
      </c>
      <c r="J76" s="50"/>
      <c r="K76" s="48"/>
      <c r="L76" s="47"/>
      <c r="M76" s="49"/>
      <c r="N76" s="47">
        <v>5</v>
      </c>
      <c r="O76" s="48">
        <v>4</v>
      </c>
      <c r="P76" s="47">
        <f>N76-O76</f>
        <v>1</v>
      </c>
      <c r="Q76" s="49">
        <f>O76/N76</f>
        <v>0.8</v>
      </c>
      <c r="R76" s="49"/>
      <c r="S76" s="51"/>
      <c r="T76" s="49"/>
      <c r="U76" s="49"/>
      <c r="V76" s="47">
        <f t="shared" si="22"/>
        <v>22</v>
      </c>
      <c r="W76" s="47">
        <f t="shared" si="23"/>
        <v>15</v>
      </c>
      <c r="X76" s="47">
        <f t="shared" si="24"/>
        <v>7</v>
      </c>
      <c r="Y76" s="49">
        <f t="shared" si="18"/>
        <v>0.68181818181818177</v>
      </c>
    </row>
    <row r="77" spans="1:25" ht="14.6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1</v>
      </c>
      <c r="H77" s="47">
        <f t="shared" si="21"/>
        <v>6</v>
      </c>
      <c r="I77" s="49">
        <f t="shared" si="19"/>
        <v>0.14285714285714285</v>
      </c>
      <c r="J77" s="50"/>
      <c r="K77" s="48"/>
      <c r="L77" s="47"/>
      <c r="M77" s="49"/>
      <c r="N77" s="47">
        <v>10</v>
      </c>
      <c r="O77" s="48">
        <v>0</v>
      </c>
      <c r="P77" s="47">
        <f>N77-O77</f>
        <v>10</v>
      </c>
      <c r="Q77" s="49">
        <f>O77/N77</f>
        <v>0</v>
      </c>
      <c r="R77" s="49"/>
      <c r="S77" s="51"/>
      <c r="T77" s="49"/>
      <c r="U77" s="49"/>
      <c r="V77" s="47">
        <f t="shared" si="22"/>
        <v>17</v>
      </c>
      <c r="W77" s="47">
        <f t="shared" si="23"/>
        <v>1</v>
      </c>
      <c r="X77" s="47">
        <f t="shared" si="24"/>
        <v>16</v>
      </c>
      <c r="Y77" s="49">
        <f t="shared" si="18"/>
        <v>5.8823529411764705E-2</v>
      </c>
    </row>
    <row r="78" spans="1:25" ht="14.6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11</v>
      </c>
      <c r="H78" s="47">
        <f t="shared" si="21"/>
        <v>17</v>
      </c>
      <c r="I78" s="49">
        <f t="shared" si="19"/>
        <v>0.39285714285714285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3</v>
      </c>
      <c r="P78" s="47">
        <f>N78-O78</f>
        <v>4</v>
      </c>
      <c r="Q78" s="49">
        <f>O78/N78</f>
        <v>0.42857142857142855</v>
      </c>
      <c r="R78" s="49"/>
      <c r="S78" s="51"/>
      <c r="T78" s="49"/>
      <c r="U78" s="49"/>
      <c r="V78" s="47">
        <f t="shared" si="22"/>
        <v>39</v>
      </c>
      <c r="W78" s="47">
        <f t="shared" si="23"/>
        <v>14</v>
      </c>
      <c r="X78" s="47">
        <f t="shared" si="24"/>
        <v>25</v>
      </c>
      <c r="Y78" s="49">
        <f t="shared" si="18"/>
        <v>0.35897435897435898</v>
      </c>
    </row>
    <row r="79" spans="1:25" ht="14.6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5</v>
      </c>
      <c r="H79" s="47">
        <f t="shared" si="21"/>
        <v>5</v>
      </c>
      <c r="I79" s="49">
        <f t="shared" si="19"/>
        <v>0.5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5</v>
      </c>
      <c r="X79" s="47">
        <f t="shared" si="24"/>
        <v>5</v>
      </c>
      <c r="Y79" s="49">
        <f t="shared" si="18"/>
        <v>0.5</v>
      </c>
    </row>
    <row r="80" spans="1:25" ht="14.6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8</v>
      </c>
      <c r="H80" s="47">
        <f t="shared" si="21"/>
        <v>2</v>
      </c>
      <c r="I80" s="49">
        <f t="shared" si="19"/>
        <v>0.8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8</v>
      </c>
      <c r="X80" s="47">
        <f t="shared" si="24"/>
        <v>2</v>
      </c>
      <c r="Y80" s="49">
        <f t="shared" si="18"/>
        <v>0.8</v>
      </c>
    </row>
    <row r="81" spans="1:25" ht="14.6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6</v>
      </c>
      <c r="H81" s="47">
        <f t="shared" si="21"/>
        <v>4</v>
      </c>
      <c r="I81" s="49">
        <f t="shared" si="19"/>
        <v>0.6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6</v>
      </c>
      <c r="X81" s="47">
        <f t="shared" si="24"/>
        <v>4</v>
      </c>
      <c r="Y81" s="49">
        <f t="shared" si="18"/>
        <v>0.6</v>
      </c>
    </row>
    <row r="82" spans="1:25" ht="14.6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5</v>
      </c>
      <c r="H82" s="47">
        <f t="shared" si="21"/>
        <v>3</v>
      </c>
      <c r="I82" s="49">
        <f t="shared" si="19"/>
        <v>0.625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5</v>
      </c>
      <c r="X82" s="47">
        <f t="shared" si="24"/>
        <v>3</v>
      </c>
      <c r="Y82" s="49">
        <f t="shared" si="18"/>
        <v>0.625</v>
      </c>
    </row>
    <row r="83" spans="1:25" ht="14.6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6</v>
      </c>
      <c r="H83" s="47">
        <f t="shared" si="21"/>
        <v>3</v>
      </c>
      <c r="I83" s="49">
        <f t="shared" si="19"/>
        <v>0.66666666666666663</v>
      </c>
      <c r="J83" s="50"/>
      <c r="K83" s="48"/>
      <c r="L83" s="47"/>
      <c r="M83" s="49"/>
      <c r="N83" s="47">
        <v>2</v>
      </c>
      <c r="O83" s="48">
        <v>0</v>
      </c>
      <c r="P83" s="47">
        <f>N83-O83</f>
        <v>2</v>
      </c>
      <c r="Q83" s="49">
        <f>O83/N83</f>
        <v>0</v>
      </c>
      <c r="R83" s="49"/>
      <c r="S83" s="51"/>
      <c r="T83" s="49"/>
      <c r="U83" s="49"/>
      <c r="V83" s="47">
        <f t="shared" si="22"/>
        <v>11</v>
      </c>
      <c r="W83" s="47">
        <f t="shared" si="23"/>
        <v>6</v>
      </c>
      <c r="X83" s="47">
        <f t="shared" si="24"/>
        <v>5</v>
      </c>
      <c r="Y83" s="49">
        <f t="shared" si="18"/>
        <v>0.54545454545454541</v>
      </c>
    </row>
    <row r="84" spans="1:25" ht="14.6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8</v>
      </c>
      <c r="H84" s="47">
        <f t="shared" si="21"/>
        <v>0</v>
      </c>
      <c r="I84" s="49">
        <f t="shared" si="19"/>
        <v>1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8</v>
      </c>
      <c r="X84" s="47">
        <f t="shared" si="24"/>
        <v>2</v>
      </c>
      <c r="Y84" s="49">
        <f t="shared" si="18"/>
        <v>0.8</v>
      </c>
    </row>
    <row r="85" spans="1:25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125</v>
      </c>
      <c r="H85" s="27">
        <f>SUM(H71:H84)</f>
        <v>79</v>
      </c>
      <c r="I85" s="28">
        <f t="shared" si="19"/>
        <v>0.61274509803921573</v>
      </c>
      <c r="J85" s="27">
        <f>SUM(J71:J84)</f>
        <v>11</v>
      </c>
      <c r="K85" s="27">
        <f>SUM(K71:K84)</f>
        <v>2</v>
      </c>
      <c r="L85" s="27">
        <f>J85-K85</f>
        <v>9</v>
      </c>
      <c r="M85" s="28">
        <f>K85/J85</f>
        <v>0.18181818181818182</v>
      </c>
      <c r="N85" s="27">
        <f>SUM(N71:N84)</f>
        <v>29</v>
      </c>
      <c r="O85" s="27">
        <f>SUM(O71:O84)</f>
        <v>9</v>
      </c>
      <c r="P85" s="27">
        <f>SUM(P71:P84)</f>
        <v>20</v>
      </c>
      <c r="Q85" s="28">
        <f>O85/N85</f>
        <v>0.31034482758620691</v>
      </c>
      <c r="R85" s="28"/>
      <c r="S85" s="28"/>
      <c r="T85" s="28"/>
      <c r="U85" s="28"/>
      <c r="V85" s="27">
        <f>SUM(V71:V84)</f>
        <v>244</v>
      </c>
      <c r="W85" s="27">
        <f>SUM(W71:W84)</f>
        <v>136</v>
      </c>
      <c r="X85" s="27">
        <f>SUM(X71:X84)</f>
        <v>108</v>
      </c>
      <c r="Y85" s="28">
        <f t="shared" si="18"/>
        <v>0.55737704918032782</v>
      </c>
    </row>
    <row r="86" spans="1:25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997</v>
      </c>
      <c r="G86" s="27">
        <f>G38+G54+G70+G85</f>
        <v>732</v>
      </c>
      <c r="H86" s="27">
        <f>H38+H54+H70+H85</f>
        <v>265</v>
      </c>
      <c r="I86" s="28">
        <f t="shared" si="19"/>
        <v>0.73420260782347047</v>
      </c>
      <c r="J86" s="27">
        <f>J38+J54+J70+J85</f>
        <v>83</v>
      </c>
      <c r="K86" s="27">
        <f>K38+K54+K70+K85</f>
        <v>52</v>
      </c>
      <c r="L86" s="27">
        <f>L38+L54+L70+L85</f>
        <v>31</v>
      </c>
      <c r="M86" s="28">
        <f>K86/J86</f>
        <v>0.62650602409638556</v>
      </c>
      <c r="N86" s="27">
        <f>N38+N54+N70+N85</f>
        <v>172</v>
      </c>
      <c r="O86" s="27">
        <f>O38+O54+O70+O85</f>
        <v>74</v>
      </c>
      <c r="P86" s="27">
        <f>P38+P54+P70+P85</f>
        <v>100</v>
      </c>
      <c r="Q86" s="28">
        <f>O86/N86</f>
        <v>0.43023255813953487</v>
      </c>
      <c r="R86" s="53">
        <f>R38+R54</f>
        <v>9</v>
      </c>
      <c r="S86" s="53">
        <f>S38+S54</f>
        <v>2</v>
      </c>
      <c r="T86" s="53">
        <f>T38+T54</f>
        <v>7</v>
      </c>
      <c r="U86" s="28">
        <f>S86/R86</f>
        <v>0.22222222222222221</v>
      </c>
      <c r="V86" s="27">
        <f>V38+V54+V70+V85</f>
        <v>1261</v>
      </c>
      <c r="W86" s="27">
        <f>G86+K86+O86+S86</f>
        <v>860</v>
      </c>
      <c r="X86" s="27">
        <f>V86-W86</f>
        <v>401</v>
      </c>
      <c r="Y86" s="28">
        <f t="shared" si="18"/>
        <v>0.68199841395717686</v>
      </c>
    </row>
    <row r="87" spans="1:25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25" ht="12.7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25" ht="12.75" customHeight="1">
      <c r="A92" s="99" t="s">
        <v>192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465</v>
      </c>
      <c r="G96" s="58">
        <f t="shared" si="25"/>
        <v>336</v>
      </c>
      <c r="H96" s="58">
        <f t="shared" si="25"/>
        <v>129</v>
      </c>
      <c r="I96" s="59">
        <f t="shared" si="25"/>
        <v>0.72258064516129028</v>
      </c>
      <c r="J96" s="58">
        <f t="shared" si="25"/>
        <v>41</v>
      </c>
      <c r="K96" s="58">
        <f t="shared" si="25"/>
        <v>26</v>
      </c>
      <c r="L96" s="58">
        <f t="shared" si="25"/>
        <v>15</v>
      </c>
      <c r="M96" s="59">
        <f t="shared" si="25"/>
        <v>0.63414634146341464</v>
      </c>
      <c r="N96" s="58">
        <f t="shared" si="25"/>
        <v>103</v>
      </c>
      <c r="O96" s="58">
        <f t="shared" si="25"/>
        <v>45</v>
      </c>
      <c r="P96" s="58">
        <f t="shared" si="25"/>
        <v>58</v>
      </c>
      <c r="Q96" s="59">
        <f t="shared" si="25"/>
        <v>0.43689320388349512</v>
      </c>
      <c r="R96" s="58">
        <f t="shared" si="25"/>
        <v>4</v>
      </c>
      <c r="S96" s="58">
        <f t="shared" si="25"/>
        <v>2</v>
      </c>
      <c r="T96" s="58">
        <f t="shared" si="25"/>
        <v>2</v>
      </c>
      <c r="U96" s="59">
        <f t="shared" si="25"/>
        <v>0.5</v>
      </c>
      <c r="V96" s="58">
        <f t="shared" si="25"/>
        <v>613</v>
      </c>
      <c r="W96" s="58">
        <f t="shared" si="25"/>
        <v>409</v>
      </c>
      <c r="X96" s="58">
        <f t="shared" si="25"/>
        <v>204</v>
      </c>
      <c r="Y96" s="59">
        <f t="shared" si="25"/>
        <v>0.66721044045677003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137</v>
      </c>
      <c r="H97" s="60">
        <f t="shared" si="26"/>
        <v>25</v>
      </c>
      <c r="I97" s="61">
        <f t="shared" si="26"/>
        <v>0.84567901234567899</v>
      </c>
      <c r="J97" s="60">
        <f t="shared" si="26"/>
        <v>22</v>
      </c>
      <c r="K97" s="60">
        <f t="shared" si="26"/>
        <v>20</v>
      </c>
      <c r="L97" s="60">
        <f t="shared" si="26"/>
        <v>2</v>
      </c>
      <c r="M97" s="61">
        <f t="shared" si="26"/>
        <v>0.90909090909090906</v>
      </c>
      <c r="N97" s="60">
        <f t="shared" si="26"/>
        <v>20</v>
      </c>
      <c r="O97" s="60">
        <f t="shared" si="26"/>
        <v>8</v>
      </c>
      <c r="P97" s="60">
        <f t="shared" si="26"/>
        <v>12</v>
      </c>
      <c r="Q97" s="61">
        <f t="shared" si="26"/>
        <v>0.4</v>
      </c>
      <c r="R97" s="60">
        <f t="shared" si="26"/>
        <v>5</v>
      </c>
      <c r="S97" s="60">
        <f t="shared" si="26"/>
        <v>0</v>
      </c>
      <c r="T97" s="60">
        <f t="shared" si="26"/>
        <v>5</v>
      </c>
      <c r="U97" s="61">
        <f t="shared" si="26"/>
        <v>0</v>
      </c>
      <c r="V97" s="60">
        <f t="shared" si="26"/>
        <v>209</v>
      </c>
      <c r="W97" s="60">
        <f t="shared" si="26"/>
        <v>165</v>
      </c>
      <c r="X97" s="60">
        <f t="shared" si="26"/>
        <v>44</v>
      </c>
      <c r="Y97" s="61">
        <f t="shared" si="26"/>
        <v>0.78947368421052633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134</v>
      </c>
      <c r="H98" s="62">
        <f t="shared" si="27"/>
        <v>32</v>
      </c>
      <c r="I98" s="63">
        <f t="shared" si="27"/>
        <v>0.80722891566265065</v>
      </c>
      <c r="J98" s="62">
        <f t="shared" si="27"/>
        <v>9</v>
      </c>
      <c r="K98" s="62">
        <f t="shared" si="27"/>
        <v>4</v>
      </c>
      <c r="L98" s="62">
        <f t="shared" si="27"/>
        <v>5</v>
      </c>
      <c r="M98" s="63">
        <f t="shared" si="27"/>
        <v>0.44444444444444442</v>
      </c>
      <c r="N98" s="62">
        <f t="shared" si="27"/>
        <v>20</v>
      </c>
      <c r="O98" s="62">
        <f t="shared" si="27"/>
        <v>12</v>
      </c>
      <c r="P98" s="62">
        <f t="shared" si="27"/>
        <v>10</v>
      </c>
      <c r="Q98" s="63">
        <f t="shared" si="27"/>
        <v>0.6</v>
      </c>
      <c r="R98" s="63"/>
      <c r="S98" s="63"/>
      <c r="T98" s="63"/>
      <c r="U98" s="63"/>
      <c r="V98" s="62">
        <f>V70</f>
        <v>195</v>
      </c>
      <c r="W98" s="62">
        <f>W70</f>
        <v>150</v>
      </c>
      <c r="X98" s="62">
        <f>X70</f>
        <v>45</v>
      </c>
      <c r="Y98" s="63">
        <f>Y70</f>
        <v>0.76923076923076927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125</v>
      </c>
      <c r="H99" s="64">
        <f t="shared" si="28"/>
        <v>79</v>
      </c>
      <c r="I99" s="65">
        <f t="shared" si="28"/>
        <v>0.61274509803921573</v>
      </c>
      <c r="J99" s="64">
        <f t="shared" si="28"/>
        <v>11</v>
      </c>
      <c r="K99" s="64">
        <f t="shared" si="28"/>
        <v>2</v>
      </c>
      <c r="L99" s="64">
        <f t="shared" si="28"/>
        <v>9</v>
      </c>
      <c r="M99" s="65">
        <f t="shared" si="28"/>
        <v>0.18181818181818182</v>
      </c>
      <c r="N99" s="64">
        <f t="shared" si="28"/>
        <v>29</v>
      </c>
      <c r="O99" s="64">
        <f t="shared" si="28"/>
        <v>9</v>
      </c>
      <c r="P99" s="64">
        <f t="shared" si="28"/>
        <v>20</v>
      </c>
      <c r="Q99" s="65">
        <f t="shared" si="28"/>
        <v>0.31034482758620691</v>
      </c>
      <c r="R99" s="65"/>
      <c r="S99" s="65"/>
      <c r="T99" s="65"/>
      <c r="U99" s="65"/>
      <c r="V99" s="64">
        <f>V85</f>
        <v>244</v>
      </c>
      <c r="W99" s="64">
        <f>W85</f>
        <v>136</v>
      </c>
      <c r="X99" s="64">
        <f>X85</f>
        <v>108</v>
      </c>
      <c r="Y99" s="65">
        <f>Y85</f>
        <v>0.55737704918032782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997</v>
      </c>
      <c r="G100" s="18">
        <f t="shared" si="29"/>
        <v>732</v>
      </c>
      <c r="H100" s="18">
        <f t="shared" si="29"/>
        <v>265</v>
      </c>
      <c r="I100" s="66">
        <f t="shared" si="29"/>
        <v>0.73420260782347047</v>
      </c>
      <c r="J100" s="18">
        <f t="shared" si="29"/>
        <v>83</v>
      </c>
      <c r="K100" s="18">
        <f t="shared" si="29"/>
        <v>52</v>
      </c>
      <c r="L100" s="18">
        <f t="shared" si="29"/>
        <v>31</v>
      </c>
      <c r="M100" s="66">
        <f t="shared" si="29"/>
        <v>0.62650602409638556</v>
      </c>
      <c r="N100" s="18">
        <f t="shared" si="29"/>
        <v>172</v>
      </c>
      <c r="O100" s="18">
        <f t="shared" si="29"/>
        <v>74</v>
      </c>
      <c r="P100" s="18">
        <f t="shared" si="29"/>
        <v>100</v>
      </c>
      <c r="Q100" s="66">
        <f t="shared" si="29"/>
        <v>0.43023255813953487</v>
      </c>
      <c r="R100" s="67">
        <f t="shared" ref="R100:X100" si="30">R86</f>
        <v>9</v>
      </c>
      <c r="S100" s="67">
        <f t="shared" si="30"/>
        <v>2</v>
      </c>
      <c r="T100" s="67">
        <f t="shared" si="30"/>
        <v>7</v>
      </c>
      <c r="U100" s="66">
        <f t="shared" si="30"/>
        <v>0.22222222222222221</v>
      </c>
      <c r="V100" s="18">
        <f t="shared" si="30"/>
        <v>1261</v>
      </c>
      <c r="W100" s="18">
        <f t="shared" si="30"/>
        <v>860</v>
      </c>
      <c r="X100" s="18">
        <f t="shared" si="30"/>
        <v>401</v>
      </c>
      <c r="Y100" s="66">
        <f>W100/V100</f>
        <v>0.68199841395717686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11" spans="1:25" ht="38.85" customHeight="1">
      <c r="E111" s="124" t="s">
        <v>14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 customHeight="1">
      <c r="E113" s="128" t="s">
        <v>6</v>
      </c>
      <c r="F113" s="128"/>
      <c r="G113" s="128"/>
      <c r="H113" s="128"/>
      <c r="I113" s="129">
        <f>F86+J86</f>
        <v>1080</v>
      </c>
      <c r="J113" s="129"/>
      <c r="K113" s="129"/>
      <c r="L113" s="130">
        <f>G86+K86</f>
        <v>784</v>
      </c>
      <c r="M113" s="130"/>
      <c r="N113" s="130"/>
      <c r="O113" s="130">
        <f>I113-L113</f>
        <v>296</v>
      </c>
      <c r="P113" s="130"/>
      <c r="Q113" s="130"/>
      <c r="R113" s="131">
        <f>L113/I113</f>
        <v>0.72592592592592597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76</v>
      </c>
      <c r="M114" s="130"/>
      <c r="N114" s="130"/>
      <c r="O114" s="130">
        <f>I114-L114</f>
        <v>105</v>
      </c>
      <c r="P114" s="130"/>
      <c r="Q114" s="130"/>
      <c r="R114" s="131">
        <f>L114/I114</f>
        <v>0.41988950276243092</v>
      </c>
      <c r="S114" s="131"/>
      <c r="T114" s="131"/>
    </row>
    <row r="115" spans="5:20" ht="15.75" customHeight="1">
      <c r="E115" s="128" t="s">
        <v>8</v>
      </c>
      <c r="F115" s="128"/>
      <c r="G115" s="128"/>
      <c r="H115" s="128"/>
      <c r="I115" s="129">
        <f>SUM(I113:I114)</f>
        <v>1261</v>
      </c>
      <c r="J115" s="129"/>
      <c r="K115" s="129"/>
      <c r="L115" s="130">
        <f>SUM(L113:L114)</f>
        <v>860</v>
      </c>
      <c r="M115" s="130"/>
      <c r="N115" s="130"/>
      <c r="O115" s="130">
        <f>SUM(O113:O114)</f>
        <v>401</v>
      </c>
      <c r="P115" s="130"/>
      <c r="Q115" s="130"/>
      <c r="R115" s="131">
        <f>L115/I115</f>
        <v>0.68199841395717686</v>
      </c>
      <c r="S115" s="131"/>
      <c r="T115" s="131"/>
    </row>
    <row r="116" spans="5:20" ht="15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 ht="31.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4.6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25.3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4.65" customHeight="1">
      <c r="E121" s="68" t="s">
        <v>54</v>
      </c>
      <c r="F121" s="71">
        <v>1961</v>
      </c>
      <c r="G121" s="71">
        <v>751</v>
      </c>
      <c r="H121" s="71">
        <f>F121-G121</f>
        <v>1210</v>
      </c>
      <c r="I121" s="72">
        <f>G121/F121</f>
        <v>0.38296787353391126</v>
      </c>
      <c r="J121" s="71">
        <v>444</v>
      </c>
      <c r="K121" s="71">
        <v>81</v>
      </c>
      <c r="L121" s="71">
        <f>J121-K121</f>
        <v>363</v>
      </c>
      <c r="M121" s="72">
        <f>K121/J121</f>
        <v>0.18243243243243243</v>
      </c>
    </row>
    <row r="122" spans="5:20" ht="14.65" customHeight="1">
      <c r="E122" s="68" t="s">
        <v>99</v>
      </c>
      <c r="F122" s="71">
        <v>1357</v>
      </c>
      <c r="G122" s="71">
        <v>399</v>
      </c>
      <c r="H122" s="71">
        <f>F122-G122</f>
        <v>958</v>
      </c>
      <c r="I122" s="72">
        <f>G122/F122</f>
        <v>0.29403095062638174</v>
      </c>
      <c r="J122" s="71">
        <v>407</v>
      </c>
      <c r="K122" s="71">
        <v>70</v>
      </c>
      <c r="L122" s="71">
        <f>J122-K122</f>
        <v>337</v>
      </c>
      <c r="M122" s="72">
        <f>K122/J122</f>
        <v>0.171990171990172</v>
      </c>
    </row>
    <row r="123" spans="5:20" ht="14.65" customHeight="1">
      <c r="E123" s="68" t="s">
        <v>123</v>
      </c>
      <c r="F123" s="71">
        <v>1394</v>
      </c>
      <c r="G123" s="71">
        <v>404</v>
      </c>
      <c r="H123" s="71">
        <f>F123-G123</f>
        <v>990</v>
      </c>
      <c r="I123" s="72">
        <f>G123/F123</f>
        <v>0.2898134863701578</v>
      </c>
      <c r="J123" s="71">
        <v>354</v>
      </c>
      <c r="K123" s="71">
        <v>51</v>
      </c>
      <c r="L123" s="71">
        <f>J123-K123</f>
        <v>303</v>
      </c>
      <c r="M123" s="72">
        <f>K123/J123</f>
        <v>0.1440677966101695</v>
      </c>
    </row>
    <row r="124" spans="5:20" ht="14.65" customHeight="1">
      <c r="E124" s="68" t="s">
        <v>146</v>
      </c>
      <c r="F124" s="71">
        <v>1926</v>
      </c>
      <c r="G124" s="71">
        <v>662</v>
      </c>
      <c r="H124" s="71">
        <f>F124-G124</f>
        <v>1264</v>
      </c>
      <c r="I124" s="72">
        <f>G124/F124</f>
        <v>0.34371754932502596</v>
      </c>
      <c r="J124" s="71">
        <v>454</v>
      </c>
      <c r="K124" s="71">
        <v>56</v>
      </c>
      <c r="L124" s="71">
        <f>J124-K124</f>
        <v>398</v>
      </c>
      <c r="M124" s="72">
        <f>K124/J124</f>
        <v>0.12334801762114538</v>
      </c>
    </row>
    <row r="125" spans="5:20" ht="14.65" customHeight="1">
      <c r="E125" s="68" t="s">
        <v>175</v>
      </c>
      <c r="F125" s="68">
        <f>F121+F122+F123+F124</f>
        <v>6638</v>
      </c>
      <c r="G125" s="68">
        <f>G121+G122+G123+G124</f>
        <v>2216</v>
      </c>
      <c r="H125" s="68">
        <f>H121+H122+H123+H124</f>
        <v>4422</v>
      </c>
      <c r="I125" s="73">
        <f>G125/F125</f>
        <v>0.33383549261825851</v>
      </c>
      <c r="J125" s="68">
        <f>J121+J122+J123+J124</f>
        <v>1659</v>
      </c>
      <c r="K125" s="68">
        <f>K121+K122+K123+K124</f>
        <v>258</v>
      </c>
      <c r="L125" s="68">
        <f>L121+L122+L123+L124</f>
        <v>1401</v>
      </c>
      <c r="M125" s="73">
        <f>K125/J125</f>
        <v>0.15551537070524413</v>
      </c>
    </row>
    <row r="126" spans="5:20" ht="14.65" customHeight="1">
      <c r="E126" s="74" t="s">
        <v>184</v>
      </c>
      <c r="H126" s="75"/>
    </row>
    <row r="127" spans="5:20" ht="14.65" customHeight="1">
      <c r="E127" s="74" t="s">
        <v>185</v>
      </c>
      <c r="H127" s="75"/>
    </row>
    <row r="137" spans="1:21" ht="14.6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4.6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4.6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4.65" customHeight="1">
      <c r="A140" s="99" t="s">
        <v>193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4.6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4.6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9.350000000000001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506</v>
      </c>
      <c r="G143" s="76">
        <f t="shared" si="31"/>
        <v>362</v>
      </c>
      <c r="H143" s="76">
        <f>F143-G143</f>
        <v>144</v>
      </c>
      <c r="I143" s="77">
        <f>G143/F143</f>
        <v>0.71541501976284583</v>
      </c>
      <c r="J143" s="78">
        <f t="shared" ref="J143:K147" si="32">F121</f>
        <v>1961</v>
      </c>
      <c r="K143" s="78">
        <f t="shared" si="32"/>
        <v>751</v>
      </c>
      <c r="L143" s="79">
        <f>J143-K143</f>
        <v>1210</v>
      </c>
      <c r="M143" s="77">
        <f>K143/J143</f>
        <v>0.38296787353391126</v>
      </c>
      <c r="N143" s="76">
        <f t="shared" ref="N143:O147" si="33">N96+R96</f>
        <v>107</v>
      </c>
      <c r="O143" s="76">
        <f t="shared" si="33"/>
        <v>47</v>
      </c>
      <c r="P143" s="76">
        <f>N143-O143</f>
        <v>60</v>
      </c>
      <c r="Q143" s="77">
        <f>O143/N143</f>
        <v>0.43925233644859812</v>
      </c>
      <c r="R143" s="78">
        <f t="shared" ref="R143:S147" si="34">J121</f>
        <v>444</v>
      </c>
      <c r="S143" s="78">
        <f t="shared" si="34"/>
        <v>81</v>
      </c>
      <c r="T143" s="79">
        <f>R143-S143</f>
        <v>363</v>
      </c>
      <c r="U143" s="77">
        <f>S143/R143</f>
        <v>0.18243243243243243</v>
      </c>
    </row>
    <row r="144" spans="1:21" ht="19.350000000000001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157</v>
      </c>
      <c r="H144" s="80">
        <f>F144-G144</f>
        <v>27</v>
      </c>
      <c r="I144" s="81">
        <f>G144/F144</f>
        <v>0.85326086956521741</v>
      </c>
      <c r="J144" s="82">
        <f t="shared" si="32"/>
        <v>1357</v>
      </c>
      <c r="K144" s="82">
        <f t="shared" si="32"/>
        <v>399</v>
      </c>
      <c r="L144" s="83">
        <f>J144-K144</f>
        <v>958</v>
      </c>
      <c r="M144" s="81">
        <f>K144/J144</f>
        <v>0.29403095062638174</v>
      </c>
      <c r="N144" s="80">
        <f t="shared" si="33"/>
        <v>25</v>
      </c>
      <c r="O144" s="80">
        <f t="shared" si="33"/>
        <v>8</v>
      </c>
      <c r="P144" s="80">
        <f>N144-O144</f>
        <v>17</v>
      </c>
      <c r="Q144" s="81">
        <f>O144/N144</f>
        <v>0.32</v>
      </c>
      <c r="R144" s="82">
        <f t="shared" si="34"/>
        <v>407</v>
      </c>
      <c r="S144" s="82">
        <f t="shared" si="34"/>
        <v>70</v>
      </c>
      <c r="T144" s="83">
        <f>R144-S144</f>
        <v>337</v>
      </c>
      <c r="U144" s="81">
        <f>S144/R144</f>
        <v>0.171990171990172</v>
      </c>
    </row>
    <row r="145" spans="1:21" ht="19.350000000000001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138</v>
      </c>
      <c r="H145" s="84">
        <f>F145-G145</f>
        <v>37</v>
      </c>
      <c r="I145" s="85">
        <f>G145/F145</f>
        <v>0.78857142857142859</v>
      </c>
      <c r="J145" s="86">
        <f t="shared" si="32"/>
        <v>1394</v>
      </c>
      <c r="K145" s="86">
        <f t="shared" si="32"/>
        <v>404</v>
      </c>
      <c r="L145" s="87">
        <f>J145-K145</f>
        <v>990</v>
      </c>
      <c r="M145" s="85">
        <f>K145/J145</f>
        <v>0.2898134863701578</v>
      </c>
      <c r="N145" s="84">
        <f t="shared" si="33"/>
        <v>20</v>
      </c>
      <c r="O145" s="84">
        <f t="shared" si="33"/>
        <v>12</v>
      </c>
      <c r="P145" s="84">
        <f>N145-O145</f>
        <v>8</v>
      </c>
      <c r="Q145" s="85">
        <f>O145/N145</f>
        <v>0.6</v>
      </c>
      <c r="R145" s="86">
        <f t="shared" si="34"/>
        <v>354</v>
      </c>
      <c r="S145" s="86">
        <f t="shared" si="34"/>
        <v>51</v>
      </c>
      <c r="T145" s="87">
        <f>R145-S145</f>
        <v>303</v>
      </c>
      <c r="U145" s="85">
        <f>S145/R145</f>
        <v>0.1440677966101695</v>
      </c>
    </row>
    <row r="146" spans="1:21" ht="19.350000000000001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127</v>
      </c>
      <c r="H146" s="88">
        <f>F146-G146</f>
        <v>88</v>
      </c>
      <c r="I146" s="89">
        <f>G146/F146</f>
        <v>0.59069767441860466</v>
      </c>
      <c r="J146" s="90">
        <f t="shared" si="32"/>
        <v>1926</v>
      </c>
      <c r="K146" s="90">
        <f t="shared" si="32"/>
        <v>662</v>
      </c>
      <c r="L146" s="91">
        <f>J146-K146</f>
        <v>1264</v>
      </c>
      <c r="M146" s="89">
        <f>K146/J146</f>
        <v>0.34371754932502596</v>
      </c>
      <c r="N146" s="88">
        <f t="shared" si="33"/>
        <v>29</v>
      </c>
      <c r="O146" s="88">
        <f t="shared" si="33"/>
        <v>9</v>
      </c>
      <c r="P146" s="88">
        <f>N146-O146</f>
        <v>20</v>
      </c>
      <c r="Q146" s="89">
        <f>O146/N146</f>
        <v>0.31034482758620691</v>
      </c>
      <c r="R146" s="90">
        <f t="shared" si="34"/>
        <v>454</v>
      </c>
      <c r="S146" s="90">
        <f t="shared" si="34"/>
        <v>56</v>
      </c>
      <c r="T146" s="91">
        <f>R146-S146</f>
        <v>398</v>
      </c>
      <c r="U146" s="89">
        <f>S146/R146</f>
        <v>0.12334801762114538</v>
      </c>
    </row>
    <row r="147" spans="1:21" ht="21.75" customHeight="1">
      <c r="A147" s="138" t="s">
        <v>175</v>
      </c>
      <c r="B147" s="138"/>
      <c r="C147" s="138"/>
      <c r="D147" s="138"/>
      <c r="E147" s="138"/>
      <c r="F147" s="92">
        <f t="shared" si="31"/>
        <v>1080</v>
      </c>
      <c r="G147" s="92">
        <f t="shared" si="31"/>
        <v>784</v>
      </c>
      <c r="H147" s="92">
        <f>F147-G147</f>
        <v>296</v>
      </c>
      <c r="I147" s="93">
        <f>G147/F147</f>
        <v>0.72592592592592597</v>
      </c>
      <c r="J147" s="94">
        <f t="shared" si="32"/>
        <v>6638</v>
      </c>
      <c r="K147" s="94">
        <f t="shared" si="32"/>
        <v>2216</v>
      </c>
      <c r="L147" s="95">
        <f>J147-K147</f>
        <v>4422</v>
      </c>
      <c r="M147" s="93">
        <f>K147/J147</f>
        <v>0.33383549261825851</v>
      </c>
      <c r="N147" s="92">
        <f t="shared" si="33"/>
        <v>181</v>
      </c>
      <c r="O147" s="92">
        <f t="shared" si="33"/>
        <v>76</v>
      </c>
      <c r="P147" s="92">
        <f>N147-O147</f>
        <v>105</v>
      </c>
      <c r="Q147" s="93">
        <f>O147/N147</f>
        <v>0.41988950276243092</v>
      </c>
      <c r="R147" s="94">
        <f t="shared" si="34"/>
        <v>1659</v>
      </c>
      <c r="S147" s="94">
        <f t="shared" si="34"/>
        <v>258</v>
      </c>
      <c r="T147" s="95">
        <f>R147-S147</f>
        <v>1401</v>
      </c>
      <c r="U147" s="93">
        <f>S147/R147</f>
        <v>0.15551537070524413</v>
      </c>
    </row>
    <row r="148" spans="1:21" ht="14.65" customHeight="1"/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78740157480314998" right="0.78740157480314998" top="1.181102362204725" bottom="1.181102362204725" header="0.78740157480314998" footer="0.78740157480314998"/>
  <pageSetup paperSize="0" fitToWidth="0" fitToHeight="0" pageOrder="overThenDown" orientation="portrait" horizontalDpi="0" verticalDpi="0" copies="0"/>
  <headerFooter alignWithMargins="0">
    <oddHeader>&amp;C&amp;10&amp;A</oddHeader>
    <oddFooter>&amp;C&amp;10Página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workbookViewId="0"/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8" width="5.125" customWidth="1"/>
    <col min="9" max="9" width="7" customWidth="1"/>
    <col min="10" max="12" width="5.125" customWidth="1"/>
    <col min="13" max="13" width="7" customWidth="1"/>
    <col min="14" max="16" width="5.125" customWidth="1"/>
    <col min="17" max="17" width="6.625" customWidth="1"/>
    <col min="18" max="24" width="5.125" customWidth="1"/>
    <col min="25" max="25" width="9.125" customWidth="1"/>
    <col min="26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194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94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4.6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14</v>
      </c>
      <c r="H8" s="23">
        <f>F8-G8</f>
        <v>0</v>
      </c>
      <c r="I8" s="25">
        <f>G8/F8</f>
        <v>1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14</v>
      </c>
      <c r="X8" s="23">
        <f t="shared" ref="X8:X37" si="2">V8-W8</f>
        <v>0</v>
      </c>
      <c r="Y8" s="25">
        <f t="shared" ref="Y8:Y39" si="3">W8/V8</f>
        <v>1</v>
      </c>
    </row>
    <row r="9" spans="1:25" ht="14.6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26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10</v>
      </c>
      <c r="P9" s="23">
        <f>N9-O9</f>
        <v>0</v>
      </c>
      <c r="Q9" s="25">
        <f>O9/N9</f>
        <v>1</v>
      </c>
      <c r="R9" s="23"/>
      <c r="S9" s="24"/>
      <c r="T9" s="23"/>
      <c r="U9" s="25"/>
      <c r="V9" s="23">
        <f t="shared" si="0"/>
        <v>37</v>
      </c>
      <c r="W9" s="23">
        <f t="shared" si="1"/>
        <v>37</v>
      </c>
      <c r="X9" s="23">
        <f t="shared" si="2"/>
        <v>0</v>
      </c>
      <c r="Y9" s="25">
        <f t="shared" si="3"/>
        <v>1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0</v>
      </c>
      <c r="H10" s="23">
        <f>F10-G10</f>
        <v>20</v>
      </c>
      <c r="I10" s="25">
        <f>G10/F10</f>
        <v>0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0</v>
      </c>
      <c r="X10" s="23">
        <f t="shared" si="2"/>
        <v>22</v>
      </c>
      <c r="Y10" s="25">
        <f t="shared" si="3"/>
        <v>0</v>
      </c>
    </row>
    <row r="11" spans="1:25" ht="14.6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8</v>
      </c>
      <c r="P11" s="23">
        <f>N11-O11</f>
        <v>2</v>
      </c>
      <c r="Q11" s="25">
        <f>O11/N11</f>
        <v>0.8</v>
      </c>
      <c r="R11" s="23"/>
      <c r="S11" s="24"/>
      <c r="T11" s="23"/>
      <c r="U11" s="25"/>
      <c r="V11" s="23">
        <f t="shared" si="0"/>
        <v>10</v>
      </c>
      <c r="W11" s="23">
        <f t="shared" si="1"/>
        <v>8</v>
      </c>
      <c r="X11" s="23">
        <f t="shared" si="2"/>
        <v>2</v>
      </c>
      <c r="Y11" s="25">
        <f t="shared" si="3"/>
        <v>0.8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44</v>
      </c>
      <c r="H12" s="23">
        <f t="shared" ref="H12:H18" si="4">F12-G12</f>
        <v>1</v>
      </c>
      <c r="I12" s="25">
        <f t="shared" ref="I12:I18" si="5">G12/F12</f>
        <v>0.97777777777777775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44</v>
      </c>
      <c r="X12" s="23">
        <f t="shared" si="2"/>
        <v>1</v>
      </c>
      <c r="Y12" s="25">
        <f t="shared" si="3"/>
        <v>0.97777777777777775</v>
      </c>
    </row>
    <row r="13" spans="1:25" ht="14.6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24</v>
      </c>
      <c r="H13" s="23">
        <f t="shared" si="4"/>
        <v>37</v>
      </c>
      <c r="I13" s="25">
        <f t="shared" si="5"/>
        <v>0.39344262295081966</v>
      </c>
      <c r="J13" s="26"/>
      <c r="K13" s="24"/>
      <c r="L13" s="23"/>
      <c r="M13" s="25"/>
      <c r="N13" s="23">
        <v>25</v>
      </c>
      <c r="O13" s="24">
        <v>0</v>
      </c>
      <c r="P13" s="23">
        <f>N13-O13</f>
        <v>25</v>
      </c>
      <c r="Q13" s="25">
        <f>O13/N13</f>
        <v>0</v>
      </c>
      <c r="R13" s="23"/>
      <c r="S13" s="24"/>
      <c r="T13" s="23"/>
      <c r="U13" s="25"/>
      <c r="V13" s="23">
        <f t="shared" si="0"/>
        <v>86</v>
      </c>
      <c r="W13" s="23">
        <f t="shared" si="1"/>
        <v>24</v>
      </c>
      <c r="X13" s="23">
        <f t="shared" si="2"/>
        <v>62</v>
      </c>
      <c r="Y13" s="25">
        <f t="shared" si="3"/>
        <v>0.27906976744186046</v>
      </c>
    </row>
    <row r="14" spans="1:25" ht="14.6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4"/>
        <v>0</v>
      </c>
      <c r="I14" s="25">
        <f t="shared" si="5"/>
        <v>1</v>
      </c>
      <c r="J14" s="26">
        <v>15</v>
      </c>
      <c r="K14" s="24">
        <v>11</v>
      </c>
      <c r="L14" s="23">
        <f>J14-K14</f>
        <v>4</v>
      </c>
      <c r="M14" s="25">
        <f>K14/J14</f>
        <v>0.73333333333333328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41</v>
      </c>
      <c r="X14" s="23">
        <f t="shared" si="2"/>
        <v>4</v>
      </c>
      <c r="Y14" s="25">
        <f t="shared" si="3"/>
        <v>0.91111111111111109</v>
      </c>
    </row>
    <row r="15" spans="1:25" ht="14.65" customHeight="1">
      <c r="A15" s="103"/>
      <c r="B15" s="104"/>
      <c r="C15" s="105"/>
      <c r="D15" s="21"/>
      <c r="E15" s="22" t="s">
        <v>66</v>
      </c>
      <c r="F15" s="23">
        <v>10</v>
      </c>
      <c r="G15" s="24">
        <v>2</v>
      </c>
      <c r="H15" s="23">
        <f t="shared" si="4"/>
        <v>8</v>
      </c>
      <c r="I15" s="25">
        <f t="shared" si="5"/>
        <v>0.2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2</v>
      </c>
      <c r="X15" s="23">
        <f t="shared" si="2"/>
        <v>8</v>
      </c>
      <c r="Y15" s="25">
        <f t="shared" si="3"/>
        <v>0.2</v>
      </c>
    </row>
    <row r="16" spans="1:25" ht="14.65" customHeight="1">
      <c r="A16" s="103"/>
      <c r="B16" s="104"/>
      <c r="C16" s="105"/>
      <c r="D16" s="21"/>
      <c r="E16" s="22" t="s">
        <v>67</v>
      </c>
      <c r="F16" s="23">
        <v>2</v>
      </c>
      <c r="G16" s="24">
        <v>1</v>
      </c>
      <c r="H16" s="23">
        <f t="shared" si="4"/>
        <v>1</v>
      </c>
      <c r="I16" s="25">
        <f t="shared" si="5"/>
        <v>0.5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2</v>
      </c>
      <c r="W16" s="23">
        <f t="shared" si="1"/>
        <v>1</v>
      </c>
      <c r="X16" s="23">
        <f t="shared" si="2"/>
        <v>1</v>
      </c>
      <c r="Y16" s="25">
        <f t="shared" si="3"/>
        <v>0.5</v>
      </c>
    </row>
    <row r="17" spans="1:25" ht="14.65" customHeight="1">
      <c r="A17" s="103"/>
      <c r="B17" s="104"/>
      <c r="C17" s="105"/>
      <c r="D17" s="21"/>
      <c r="E17" s="22" t="s">
        <v>68</v>
      </c>
      <c r="F17" s="23">
        <v>28</v>
      </c>
      <c r="G17" s="24">
        <v>21</v>
      </c>
      <c r="H17" s="23">
        <f t="shared" si="4"/>
        <v>7</v>
      </c>
      <c r="I17" s="25">
        <f t="shared" si="5"/>
        <v>0.75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28</v>
      </c>
      <c r="W17" s="23">
        <f t="shared" si="1"/>
        <v>21</v>
      </c>
      <c r="X17" s="23">
        <f t="shared" si="2"/>
        <v>7</v>
      </c>
      <c r="Y17" s="25">
        <f t="shared" si="3"/>
        <v>0.75</v>
      </c>
    </row>
    <row r="18" spans="1:25" ht="14.65" customHeight="1">
      <c r="A18" s="103"/>
      <c r="B18" s="104"/>
      <c r="C18" s="105"/>
      <c r="D18" s="21"/>
      <c r="E18" s="22" t="s">
        <v>69</v>
      </c>
      <c r="F18" s="23">
        <v>20</v>
      </c>
      <c r="G18" s="24">
        <v>20</v>
      </c>
      <c r="H18" s="23">
        <f t="shared" si="4"/>
        <v>0</v>
      </c>
      <c r="I18" s="25">
        <f t="shared" si="5"/>
        <v>1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20</v>
      </c>
      <c r="X18" s="23">
        <f t="shared" si="2"/>
        <v>2</v>
      </c>
      <c r="Y18" s="25">
        <f t="shared" si="3"/>
        <v>0.90909090909090906</v>
      </c>
    </row>
    <row r="19" spans="1:25" ht="14.6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15</v>
      </c>
      <c r="P19" s="23">
        <f>N19-O19</f>
        <v>19</v>
      </c>
      <c r="Q19" s="25">
        <f>O19/N19</f>
        <v>0.44117647058823528</v>
      </c>
      <c r="R19" s="23"/>
      <c r="S19" s="24"/>
      <c r="T19" s="23"/>
      <c r="U19" s="25"/>
      <c r="V19" s="23">
        <f t="shared" si="0"/>
        <v>34</v>
      </c>
      <c r="W19" s="23">
        <f t="shared" si="1"/>
        <v>15</v>
      </c>
      <c r="X19" s="23">
        <f t="shared" si="2"/>
        <v>19</v>
      </c>
      <c r="Y19" s="25">
        <f t="shared" si="3"/>
        <v>0.44117647058823528</v>
      </c>
    </row>
    <row r="20" spans="1:25" ht="14.65" customHeight="1">
      <c r="A20" s="103"/>
      <c r="B20" s="104"/>
      <c r="C20" s="105"/>
      <c r="D20" s="21"/>
      <c r="E20" s="22" t="s">
        <v>71</v>
      </c>
      <c r="F20" s="23">
        <v>29</v>
      </c>
      <c r="G20" s="24">
        <v>29</v>
      </c>
      <c r="H20" s="23">
        <f t="shared" ref="H20:H27" si="6">F20-G20</f>
        <v>0</v>
      </c>
      <c r="I20" s="25">
        <f t="shared" ref="I20:I27" si="7">G20/F20</f>
        <v>1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29</v>
      </c>
      <c r="X20" s="23">
        <f t="shared" si="2"/>
        <v>0</v>
      </c>
      <c r="Y20" s="25">
        <f t="shared" si="3"/>
        <v>1</v>
      </c>
    </row>
    <row r="21" spans="1:25" ht="14.65" customHeight="1">
      <c r="A21" s="103"/>
      <c r="B21" s="104"/>
      <c r="C21" s="105"/>
      <c r="D21" s="21"/>
      <c r="E21" s="22" t="s">
        <v>72</v>
      </c>
      <c r="F21" s="23">
        <v>6</v>
      </c>
      <c r="G21" s="24">
        <v>6</v>
      </c>
      <c r="H21" s="23">
        <f t="shared" si="6"/>
        <v>0</v>
      </c>
      <c r="I21" s="25">
        <f t="shared" si="7"/>
        <v>1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6</v>
      </c>
      <c r="W21" s="23">
        <f t="shared" si="1"/>
        <v>6</v>
      </c>
      <c r="X21" s="23">
        <f t="shared" si="2"/>
        <v>0</v>
      </c>
      <c r="Y21" s="25">
        <f t="shared" si="3"/>
        <v>1</v>
      </c>
    </row>
    <row r="22" spans="1:25" ht="14.65" customHeight="1">
      <c r="A22" s="103"/>
      <c r="B22" s="104"/>
      <c r="C22" s="105"/>
      <c r="D22" s="21"/>
      <c r="E22" s="22" t="s">
        <v>73</v>
      </c>
      <c r="F22" s="23">
        <v>12</v>
      </c>
      <c r="G22" s="24">
        <v>4</v>
      </c>
      <c r="H22" s="23">
        <f t="shared" si="6"/>
        <v>8</v>
      </c>
      <c r="I22" s="25">
        <f t="shared" si="7"/>
        <v>0.33333333333333331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12</v>
      </c>
      <c r="W22" s="23">
        <f t="shared" si="1"/>
        <v>4</v>
      </c>
      <c r="X22" s="23">
        <f t="shared" si="2"/>
        <v>8</v>
      </c>
      <c r="Y22" s="25">
        <f t="shared" si="3"/>
        <v>0.33333333333333331</v>
      </c>
    </row>
    <row r="23" spans="1:25" ht="14.65" customHeight="1">
      <c r="A23" s="103"/>
      <c r="B23" s="104"/>
      <c r="C23" s="105"/>
      <c r="D23" s="21"/>
      <c r="E23" s="22" t="s">
        <v>74</v>
      </c>
      <c r="F23" s="23">
        <v>10</v>
      </c>
      <c r="G23" s="24">
        <v>3</v>
      </c>
      <c r="H23" s="23">
        <f t="shared" si="6"/>
        <v>7</v>
      </c>
      <c r="I23" s="25">
        <f t="shared" si="7"/>
        <v>0.3</v>
      </c>
      <c r="J23" s="26"/>
      <c r="K23" s="24"/>
      <c r="L23" s="23"/>
      <c r="M23" s="25"/>
      <c r="N23" s="23">
        <v>4</v>
      </c>
      <c r="O23" s="24">
        <v>0</v>
      </c>
      <c r="P23" s="23">
        <f>N23-O23</f>
        <v>4</v>
      </c>
      <c r="Q23" s="25">
        <f>O23/N23</f>
        <v>0</v>
      </c>
      <c r="R23" s="23"/>
      <c r="S23" s="24"/>
      <c r="T23" s="23"/>
      <c r="U23" s="25"/>
      <c r="V23" s="23">
        <f t="shared" si="0"/>
        <v>14</v>
      </c>
      <c r="W23" s="23">
        <f t="shared" si="1"/>
        <v>3</v>
      </c>
      <c r="X23" s="23">
        <f t="shared" si="2"/>
        <v>11</v>
      </c>
      <c r="Y23" s="25">
        <f t="shared" si="3"/>
        <v>0.21428571428571427</v>
      </c>
    </row>
    <row r="24" spans="1:25" ht="14.65" customHeight="1">
      <c r="A24" s="103"/>
      <c r="B24" s="104"/>
      <c r="C24" s="105"/>
      <c r="D24" s="21"/>
      <c r="E24" s="22" t="s">
        <v>75</v>
      </c>
      <c r="F24" s="23">
        <v>40</v>
      </c>
      <c r="G24" s="24">
        <v>19</v>
      </c>
      <c r="H24" s="23">
        <f t="shared" si="6"/>
        <v>21</v>
      </c>
      <c r="I24" s="25">
        <f t="shared" si="7"/>
        <v>0.47499999999999998</v>
      </c>
      <c r="J24" s="26"/>
      <c r="K24" s="24"/>
      <c r="L24" s="23"/>
      <c r="M24" s="25"/>
      <c r="N24" s="23">
        <v>8</v>
      </c>
      <c r="O24" s="24">
        <v>2</v>
      </c>
      <c r="P24" s="23">
        <f>N24-O24</f>
        <v>6</v>
      </c>
      <c r="Q24" s="25">
        <f>O24/N24</f>
        <v>0.25</v>
      </c>
      <c r="R24" s="23"/>
      <c r="S24" s="24"/>
      <c r="T24" s="23"/>
      <c r="U24" s="25"/>
      <c r="V24" s="23">
        <f t="shared" si="0"/>
        <v>48</v>
      </c>
      <c r="W24" s="23">
        <f t="shared" si="1"/>
        <v>21</v>
      </c>
      <c r="X24" s="23">
        <f t="shared" si="2"/>
        <v>27</v>
      </c>
      <c r="Y24" s="25">
        <f t="shared" si="3"/>
        <v>0.4375</v>
      </c>
    </row>
    <row r="25" spans="1:25" ht="14.6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4.6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6</v>
      </c>
      <c r="H26" s="23">
        <f t="shared" si="6"/>
        <v>3</v>
      </c>
      <c r="I26" s="25">
        <f t="shared" si="7"/>
        <v>0.66666666666666663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  <c r="V26" s="23">
        <f t="shared" si="0"/>
        <v>12</v>
      </c>
      <c r="W26" s="23">
        <f t="shared" si="1"/>
        <v>9</v>
      </c>
      <c r="X26" s="23">
        <f t="shared" si="2"/>
        <v>3</v>
      </c>
      <c r="Y26" s="25">
        <f t="shared" si="3"/>
        <v>0.75</v>
      </c>
    </row>
    <row r="27" spans="1:25" ht="14.6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0</v>
      </c>
      <c r="H27" s="23">
        <f t="shared" si="6"/>
        <v>9</v>
      </c>
      <c r="I27" s="25">
        <f t="shared" si="7"/>
        <v>0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0</v>
      </c>
      <c r="X27" s="23">
        <f t="shared" si="2"/>
        <v>9</v>
      </c>
      <c r="Y27" s="25">
        <f t="shared" si="3"/>
        <v>0</v>
      </c>
    </row>
    <row r="28" spans="1:25" ht="14.6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>
        <v>8</v>
      </c>
      <c r="L28" s="23">
        <f>J28-K28</f>
        <v>0</v>
      </c>
      <c r="M28" s="25">
        <f>K28/J28</f>
        <v>1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8</v>
      </c>
      <c r="X28" s="23">
        <f t="shared" si="2"/>
        <v>0</v>
      </c>
      <c r="Y28" s="25">
        <f t="shared" si="3"/>
        <v>1</v>
      </c>
    </row>
    <row r="29" spans="1:25" ht="14.6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11</v>
      </c>
      <c r="H29" s="23">
        <f t="shared" ref="H29:H53" si="8">F29-G29</f>
        <v>1</v>
      </c>
      <c r="I29" s="25">
        <f t="shared" ref="I29:I60" si="9">G29/F29</f>
        <v>0.91666666666666663</v>
      </c>
      <c r="J29" s="26">
        <v>4</v>
      </c>
      <c r="K29" s="24"/>
      <c r="L29" s="23">
        <f>J29-K29</f>
        <v>4</v>
      </c>
      <c r="M29" s="25">
        <f>K29/J29</f>
        <v>0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11</v>
      </c>
      <c r="X29" s="23">
        <f t="shared" si="2"/>
        <v>5</v>
      </c>
      <c r="Y29" s="25">
        <f t="shared" si="3"/>
        <v>0.6875</v>
      </c>
    </row>
    <row r="30" spans="1:25" ht="14.6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4.6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10</v>
      </c>
      <c r="H31" s="23">
        <f t="shared" si="8"/>
        <v>0</v>
      </c>
      <c r="I31" s="25">
        <f t="shared" si="9"/>
        <v>1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2</v>
      </c>
      <c r="T31" s="23">
        <f>R31-S31</f>
        <v>2</v>
      </c>
      <c r="U31" s="25">
        <f>S31/R31</f>
        <v>0.5</v>
      </c>
      <c r="V31" s="23">
        <f t="shared" si="0"/>
        <v>14</v>
      </c>
      <c r="W31" s="23">
        <f t="shared" si="1"/>
        <v>12</v>
      </c>
      <c r="X31" s="23">
        <f t="shared" si="2"/>
        <v>2</v>
      </c>
      <c r="Y31" s="25">
        <f t="shared" si="3"/>
        <v>0.8571428571428571</v>
      </c>
    </row>
    <row r="32" spans="1:25" ht="14.6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3</v>
      </c>
      <c r="H32" s="23">
        <f t="shared" si="8"/>
        <v>7</v>
      </c>
      <c r="I32" s="25">
        <f t="shared" si="9"/>
        <v>0.3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3</v>
      </c>
      <c r="X32" s="23">
        <f t="shared" si="2"/>
        <v>8</v>
      </c>
      <c r="Y32" s="25">
        <f t="shared" si="3"/>
        <v>0.27272727272727271</v>
      </c>
    </row>
    <row r="33" spans="1:25" ht="14.6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10</v>
      </c>
      <c r="H33" s="23">
        <f t="shared" si="8"/>
        <v>0</v>
      </c>
      <c r="I33" s="25">
        <f t="shared" si="9"/>
        <v>1</v>
      </c>
      <c r="J33" s="26">
        <v>10</v>
      </c>
      <c r="K33" s="24">
        <v>6</v>
      </c>
      <c r="L33" s="23">
        <f>J33-K33</f>
        <v>4</v>
      </c>
      <c r="M33" s="25">
        <f>K33/J33</f>
        <v>0.6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16</v>
      </c>
      <c r="X33" s="23">
        <f t="shared" si="2"/>
        <v>4</v>
      </c>
      <c r="Y33" s="25">
        <f t="shared" si="3"/>
        <v>0.8</v>
      </c>
    </row>
    <row r="34" spans="1:25" ht="14.6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8"/>
        <v>0</v>
      </c>
      <c r="I34" s="25">
        <f t="shared" si="9"/>
        <v>1</v>
      </c>
      <c r="J34" s="26"/>
      <c r="K34" s="24"/>
      <c r="L34" s="23"/>
      <c r="M34" s="25"/>
      <c r="N34" s="23">
        <v>4</v>
      </c>
      <c r="O34" s="24">
        <v>1</v>
      </c>
      <c r="P34" s="23">
        <f>N34-O34</f>
        <v>3</v>
      </c>
      <c r="Q34" s="25">
        <f>O34/N34</f>
        <v>0.25</v>
      </c>
      <c r="R34" s="23"/>
      <c r="S34" s="24"/>
      <c r="T34" s="23"/>
      <c r="U34" s="25"/>
      <c r="V34" s="23">
        <f t="shared" si="0"/>
        <v>13</v>
      </c>
      <c r="W34" s="23">
        <f t="shared" si="1"/>
        <v>10</v>
      </c>
      <c r="X34" s="23">
        <f t="shared" si="2"/>
        <v>3</v>
      </c>
      <c r="Y34" s="25">
        <f t="shared" si="3"/>
        <v>0.76923076923076927</v>
      </c>
    </row>
    <row r="35" spans="1:25" ht="14.6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6</v>
      </c>
      <c r="H35" s="23">
        <f t="shared" si="8"/>
        <v>0</v>
      </c>
      <c r="I35" s="25">
        <f t="shared" si="9"/>
        <v>1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6</v>
      </c>
      <c r="X35" s="23">
        <f t="shared" si="2"/>
        <v>0</v>
      </c>
      <c r="Y35" s="25">
        <f t="shared" si="3"/>
        <v>1</v>
      </c>
    </row>
    <row r="36" spans="1:25" ht="36.7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5</v>
      </c>
      <c r="H36" s="23">
        <f t="shared" si="8"/>
        <v>0</v>
      </c>
      <c r="I36" s="25">
        <f t="shared" si="9"/>
        <v>1</v>
      </c>
      <c r="J36" s="26"/>
      <c r="K36" s="24"/>
      <c r="L36" s="23" t="s">
        <v>94</v>
      </c>
      <c r="M36" s="25"/>
      <c r="N36" s="23">
        <v>3</v>
      </c>
      <c r="O36" s="24">
        <v>3</v>
      </c>
      <c r="P36" s="23">
        <f>N36-O36</f>
        <v>0</v>
      </c>
      <c r="Q36" s="25">
        <f>O36/N36</f>
        <v>1</v>
      </c>
      <c r="R36" s="23"/>
      <c r="S36" s="24"/>
      <c r="T36" s="23"/>
      <c r="U36" s="25"/>
      <c r="V36" s="23">
        <f t="shared" si="0"/>
        <v>8</v>
      </c>
      <c r="W36" s="23">
        <f t="shared" si="1"/>
        <v>8</v>
      </c>
      <c r="X36" s="23">
        <f t="shared" si="2"/>
        <v>0</v>
      </c>
      <c r="Y36" s="25">
        <f t="shared" si="3"/>
        <v>1</v>
      </c>
    </row>
    <row r="37" spans="1:25" ht="14.6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9</v>
      </c>
      <c r="H37" s="23">
        <f t="shared" si="8"/>
        <v>1</v>
      </c>
      <c r="I37" s="25">
        <f t="shared" si="9"/>
        <v>0.9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9</v>
      </c>
      <c r="X37" s="23">
        <f t="shared" si="2"/>
        <v>1</v>
      </c>
      <c r="Y37" s="25">
        <f t="shared" si="3"/>
        <v>0.9</v>
      </c>
    </row>
    <row r="38" spans="1:25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465</v>
      </c>
      <c r="G38" s="27">
        <f>SUM(G8:G37)</f>
        <v>334</v>
      </c>
      <c r="H38" s="27">
        <f t="shared" si="8"/>
        <v>131</v>
      </c>
      <c r="I38" s="28">
        <f t="shared" si="9"/>
        <v>0.7182795698924731</v>
      </c>
      <c r="J38" s="27">
        <f>SUM(J8:J37)</f>
        <v>41</v>
      </c>
      <c r="K38" s="27">
        <f>SUM(K8:K37)</f>
        <v>26</v>
      </c>
      <c r="L38" s="27">
        <f>J38-K38</f>
        <v>15</v>
      </c>
      <c r="M38" s="28">
        <f>K38/J38</f>
        <v>0.63414634146341464</v>
      </c>
      <c r="N38" s="27">
        <f>SUM(N8:N37)</f>
        <v>103</v>
      </c>
      <c r="O38" s="27">
        <f>SUM(O8:O37)</f>
        <v>42</v>
      </c>
      <c r="P38" s="27">
        <f>SUM(P8:P37)</f>
        <v>61</v>
      </c>
      <c r="Q38" s="28">
        <f>O38/N38</f>
        <v>0.40776699029126212</v>
      </c>
      <c r="R38" s="27">
        <f>SUM(R8:R37)</f>
        <v>4</v>
      </c>
      <c r="S38" s="27">
        <f>SUM(S8:S37)</f>
        <v>2</v>
      </c>
      <c r="T38" s="27">
        <f>SUM(T8:T37)</f>
        <v>2</v>
      </c>
      <c r="U38" s="28">
        <f>S38/R38</f>
        <v>0.5</v>
      </c>
      <c r="V38" s="27">
        <f>SUM(V8:V37)</f>
        <v>613</v>
      </c>
      <c r="W38" s="27">
        <f>SUM(W8:W37)</f>
        <v>404</v>
      </c>
      <c r="X38" s="27">
        <f>SUM(X8:X37)</f>
        <v>209</v>
      </c>
      <c r="Y38" s="28">
        <f t="shared" si="3"/>
        <v>0.65905383360522019</v>
      </c>
    </row>
    <row r="39" spans="1:25" ht="14.6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0</v>
      </c>
      <c r="H39" s="33">
        <f t="shared" si="8"/>
        <v>8</v>
      </c>
      <c r="I39" s="35">
        <f t="shared" si="9"/>
        <v>0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0</v>
      </c>
      <c r="X39" s="33">
        <f t="shared" ref="X39:X53" si="12">V39-W39</f>
        <v>15</v>
      </c>
      <c r="Y39" s="35">
        <f t="shared" si="3"/>
        <v>0</v>
      </c>
    </row>
    <row r="40" spans="1:25" ht="14.6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8"/>
        <v>0</v>
      </c>
      <c r="I40" s="35">
        <f t="shared" si="9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13</v>
      </c>
      <c r="X40" s="33">
        <f t="shared" si="12"/>
        <v>0</v>
      </c>
      <c r="Y40" s="35">
        <f t="shared" ref="Y40:Y56" si="13">W40/V40</f>
        <v>1</v>
      </c>
    </row>
    <row r="41" spans="1:25" ht="14.6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7</v>
      </c>
      <c r="H41" s="33">
        <f t="shared" si="8"/>
        <v>3</v>
      </c>
      <c r="I41" s="35">
        <f t="shared" si="9"/>
        <v>0.7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7</v>
      </c>
      <c r="X41" s="33">
        <f t="shared" si="12"/>
        <v>3</v>
      </c>
      <c r="Y41" s="35">
        <f t="shared" si="13"/>
        <v>0.7</v>
      </c>
    </row>
    <row r="42" spans="1:25" ht="14.6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10</v>
      </c>
      <c r="H42" s="33">
        <f t="shared" si="8"/>
        <v>0</v>
      </c>
      <c r="I42" s="35">
        <f t="shared" si="9"/>
        <v>1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10</v>
      </c>
      <c r="X42" s="33">
        <f t="shared" si="12"/>
        <v>0</v>
      </c>
      <c r="Y42" s="35">
        <f t="shared" si="13"/>
        <v>1</v>
      </c>
    </row>
    <row r="43" spans="1:25" ht="14.6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25" ht="14.6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10</v>
      </c>
      <c r="H44" s="33">
        <f t="shared" si="8"/>
        <v>0</v>
      </c>
      <c r="I44" s="35">
        <f t="shared" si="9"/>
        <v>1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10</v>
      </c>
      <c r="X44" s="33">
        <f t="shared" si="12"/>
        <v>0</v>
      </c>
      <c r="Y44" s="35">
        <f t="shared" si="13"/>
        <v>1</v>
      </c>
    </row>
    <row r="45" spans="1:25" ht="14.6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8"/>
        <v>0</v>
      </c>
      <c r="I45" s="35">
        <f t="shared" si="9"/>
        <v>1</v>
      </c>
      <c r="J45" s="36">
        <v>2</v>
      </c>
      <c r="K45" s="34">
        <v>1</v>
      </c>
      <c r="L45" s="33">
        <f>J45-K45</f>
        <v>1</v>
      </c>
      <c r="M45" s="35">
        <f>K45/J45</f>
        <v>0.5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4</v>
      </c>
      <c r="X45" s="33">
        <f t="shared" si="12"/>
        <v>1</v>
      </c>
      <c r="Y45" s="35">
        <f t="shared" si="13"/>
        <v>0.8</v>
      </c>
    </row>
    <row r="46" spans="1:25" ht="14.6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5</v>
      </c>
      <c r="S46" s="34">
        <v>1</v>
      </c>
      <c r="T46" s="33">
        <f>R46-S46</f>
        <v>4</v>
      </c>
      <c r="U46" s="35">
        <f>S46/R46</f>
        <v>0.2</v>
      </c>
      <c r="V46" s="33">
        <f t="shared" si="10"/>
        <v>18</v>
      </c>
      <c r="W46" s="33">
        <f t="shared" si="11"/>
        <v>14</v>
      </c>
      <c r="X46" s="33">
        <f t="shared" si="12"/>
        <v>4</v>
      </c>
      <c r="Y46" s="35">
        <f t="shared" si="13"/>
        <v>0.77777777777777779</v>
      </c>
    </row>
    <row r="47" spans="1:25" ht="14.6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24</v>
      </c>
      <c r="H47" s="33">
        <f t="shared" si="8"/>
        <v>6</v>
      </c>
      <c r="I47" s="35">
        <f t="shared" si="9"/>
        <v>0.8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24</v>
      </c>
      <c r="X47" s="33">
        <f t="shared" si="12"/>
        <v>6</v>
      </c>
      <c r="Y47" s="35">
        <f t="shared" si="13"/>
        <v>0.8</v>
      </c>
    </row>
    <row r="48" spans="1:25" ht="14.6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0</v>
      </c>
      <c r="H48" s="33">
        <f t="shared" si="8"/>
        <v>5</v>
      </c>
      <c r="I48" s="35">
        <f t="shared" si="9"/>
        <v>0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0</v>
      </c>
      <c r="X48" s="33">
        <f t="shared" si="12"/>
        <v>5</v>
      </c>
      <c r="Y48" s="35">
        <f t="shared" si="13"/>
        <v>0</v>
      </c>
    </row>
    <row r="49" spans="1:25" ht="14.6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12</v>
      </c>
      <c r="L49" s="33">
        <f>J49-K49</f>
        <v>2</v>
      </c>
      <c r="M49" s="35">
        <f>K49/J49</f>
        <v>0.8571428571428571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21</v>
      </c>
      <c r="X49" s="33">
        <f t="shared" si="12"/>
        <v>2</v>
      </c>
      <c r="Y49" s="35">
        <f t="shared" si="13"/>
        <v>0.91304347826086951</v>
      </c>
    </row>
    <row r="50" spans="1:25" ht="14.6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10</v>
      </c>
      <c r="H50" s="33">
        <f t="shared" si="8"/>
        <v>0</v>
      </c>
      <c r="I50" s="35">
        <f t="shared" si="9"/>
        <v>1</v>
      </c>
      <c r="J50" s="36"/>
      <c r="K50" s="34"/>
      <c r="L50" s="33"/>
      <c r="M50" s="35"/>
      <c r="N50" s="33">
        <v>2</v>
      </c>
      <c r="O50" s="34">
        <v>1</v>
      </c>
      <c r="P50" s="33">
        <f>N50-O50</f>
        <v>1</v>
      </c>
      <c r="Q50" s="35">
        <f>O50/N50</f>
        <v>0.5</v>
      </c>
      <c r="R50" s="33"/>
      <c r="S50" s="34"/>
      <c r="T50" s="33"/>
      <c r="U50" s="35"/>
      <c r="V50" s="33">
        <f t="shared" si="10"/>
        <v>12</v>
      </c>
      <c r="W50" s="33">
        <f t="shared" si="11"/>
        <v>11</v>
      </c>
      <c r="X50" s="33">
        <f t="shared" si="12"/>
        <v>1</v>
      </c>
      <c r="Y50" s="35">
        <f t="shared" si="13"/>
        <v>0.91666666666666663</v>
      </c>
    </row>
    <row r="51" spans="1:25" ht="14.6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5</v>
      </c>
      <c r="L51" s="33">
        <f>J51-K51</f>
        <v>0</v>
      </c>
      <c r="M51" s="35">
        <f>K51/J51</f>
        <v>1</v>
      </c>
      <c r="N51" s="33">
        <v>5</v>
      </c>
      <c r="O51" s="34">
        <v>4</v>
      </c>
      <c r="P51" s="33">
        <f>N51-O51</f>
        <v>1</v>
      </c>
      <c r="Q51" s="35">
        <f>O51/N51</f>
        <v>0.8</v>
      </c>
      <c r="R51" s="33"/>
      <c r="S51" s="34"/>
      <c r="T51" s="33"/>
      <c r="U51" s="35"/>
      <c r="V51" s="33">
        <f t="shared" si="10"/>
        <v>24</v>
      </c>
      <c r="W51" s="33">
        <f t="shared" si="11"/>
        <v>23</v>
      </c>
      <c r="X51" s="33">
        <f t="shared" si="12"/>
        <v>1</v>
      </c>
      <c r="Y51" s="35">
        <f t="shared" si="13"/>
        <v>0.95833333333333337</v>
      </c>
    </row>
    <row r="52" spans="1:25" ht="14.6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1</v>
      </c>
      <c r="H52" s="33">
        <f t="shared" si="8"/>
        <v>4</v>
      </c>
      <c r="I52" s="35">
        <f t="shared" si="9"/>
        <v>0.2</v>
      </c>
      <c r="J52" s="36">
        <v>1</v>
      </c>
      <c r="K52" s="34"/>
      <c r="L52" s="33">
        <f>J52-K52</f>
        <v>1</v>
      </c>
      <c r="M52" s="35">
        <f>K52/J52</f>
        <v>0</v>
      </c>
      <c r="N52" s="33">
        <v>2</v>
      </c>
      <c r="O52" s="34">
        <v>0</v>
      </c>
      <c r="P52" s="33">
        <f>N52-O52</f>
        <v>2</v>
      </c>
      <c r="Q52" s="35">
        <f>O52/N52</f>
        <v>0</v>
      </c>
      <c r="R52" s="33"/>
      <c r="S52" s="34"/>
      <c r="T52" s="33"/>
      <c r="U52" s="35"/>
      <c r="V52" s="33">
        <f t="shared" si="10"/>
        <v>8</v>
      </c>
      <c r="W52" s="33">
        <f t="shared" si="11"/>
        <v>1</v>
      </c>
      <c r="X52" s="33">
        <f t="shared" si="12"/>
        <v>7</v>
      </c>
      <c r="Y52" s="35">
        <f t="shared" si="13"/>
        <v>0.125</v>
      </c>
    </row>
    <row r="53" spans="1:25" ht="14.6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8"/>
        <v>0</v>
      </c>
      <c r="I53" s="35">
        <f t="shared" si="9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20</v>
      </c>
      <c r="X53" s="33">
        <f t="shared" si="12"/>
        <v>0</v>
      </c>
      <c r="Y53" s="35">
        <f t="shared" si="13"/>
        <v>1</v>
      </c>
    </row>
    <row r="54" spans="1:25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27">
        <f>SUM(G39:G53)</f>
        <v>130</v>
      </c>
      <c r="H54" s="27">
        <f>SUM(H39:H53)</f>
        <v>32</v>
      </c>
      <c r="I54" s="28">
        <f t="shared" si="9"/>
        <v>0.80246913580246915</v>
      </c>
      <c r="J54" s="27">
        <f>SUM(J39:J53)</f>
        <v>22</v>
      </c>
      <c r="K54" s="27">
        <f>SUM(K39:K53)</f>
        <v>18</v>
      </c>
      <c r="L54" s="27">
        <f>SUM(L39:L53)</f>
        <v>4</v>
      </c>
      <c r="M54" s="28">
        <f>K54/J54</f>
        <v>0.81818181818181823</v>
      </c>
      <c r="N54" s="27">
        <f>SUM(N39:N53)</f>
        <v>20</v>
      </c>
      <c r="O54" s="27">
        <f>SUM(O39:O53)</f>
        <v>9</v>
      </c>
      <c r="P54" s="27">
        <f>N54-O54</f>
        <v>11</v>
      </c>
      <c r="Q54" s="28">
        <f>O54/N54</f>
        <v>0.45</v>
      </c>
      <c r="R54" s="27">
        <f>SUM(R39:R53)</f>
        <v>5</v>
      </c>
      <c r="S54" s="27">
        <f>SUM(S39:S53)</f>
        <v>1</v>
      </c>
      <c r="T54" s="27">
        <f>R54-S54</f>
        <v>4</v>
      </c>
      <c r="U54" s="28">
        <f>S54/R54</f>
        <v>0.2</v>
      </c>
      <c r="V54" s="27">
        <f>SUM(V39:V53)</f>
        <v>209</v>
      </c>
      <c r="W54" s="27">
        <f>SUM(W39:W53)</f>
        <v>158</v>
      </c>
      <c r="X54" s="27">
        <f>SUM(X39:X53)</f>
        <v>51</v>
      </c>
      <c r="Y54" s="28">
        <f t="shared" si="13"/>
        <v>0.75598086124401909</v>
      </c>
    </row>
    <row r="55" spans="1:25" ht="14.6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>
        <v>3</v>
      </c>
      <c r="L55" s="40">
        <f>J55-K55</f>
        <v>0</v>
      </c>
      <c r="M55" s="42">
        <f>K55/J55</f>
        <v>1</v>
      </c>
      <c r="N55" s="40">
        <v>3</v>
      </c>
      <c r="O55" s="41">
        <v>1</v>
      </c>
      <c r="P55" s="40">
        <v>3</v>
      </c>
      <c r="Q55" s="42">
        <f>O55/N55</f>
        <v>0.33333333333333331</v>
      </c>
      <c r="R55" s="42"/>
      <c r="S55" s="43"/>
      <c r="T55" s="42"/>
      <c r="U55" s="42"/>
      <c r="V55" s="40">
        <f>F55+J55+N55</f>
        <v>13</v>
      </c>
      <c r="W55" s="40">
        <f>G55+K55+O55</f>
        <v>11</v>
      </c>
      <c r="X55" s="40">
        <f t="shared" ref="X55:X69" si="15">V55-W55</f>
        <v>2</v>
      </c>
      <c r="Y55" s="42">
        <f t="shared" si="13"/>
        <v>0.84615384615384615</v>
      </c>
    </row>
    <row r="56" spans="1:25" ht="14.6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>
        <v>2</v>
      </c>
      <c r="L56" s="40">
        <f>J56-K56</f>
        <v>1</v>
      </c>
      <c r="M56" s="42">
        <f>K56/J56</f>
        <v>0.66666666666666663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12</v>
      </c>
      <c r="X56" s="40">
        <f t="shared" si="15"/>
        <v>1</v>
      </c>
      <c r="Y56" s="42">
        <f t="shared" si="13"/>
        <v>0.92307692307692313</v>
      </c>
    </row>
    <row r="57" spans="1:25" ht="14.6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  <c r="V57" s="40">
        <f>F57+N57</f>
        <v>12</v>
      </c>
      <c r="W57" s="40">
        <f>G57+O57</f>
        <v>12</v>
      </c>
      <c r="X57" s="40">
        <f t="shared" si="15"/>
        <v>0</v>
      </c>
      <c r="Y57" s="42">
        <f>W58/V57</f>
        <v>0.83333333333333337</v>
      </c>
    </row>
    <row r="58" spans="1:25" ht="14.6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10</v>
      </c>
      <c r="H58" s="40">
        <f t="shared" si="14"/>
        <v>0</v>
      </c>
      <c r="I58" s="42">
        <f t="shared" si="9"/>
        <v>1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10</v>
      </c>
      <c r="X58" s="40">
        <f t="shared" si="15"/>
        <v>0</v>
      </c>
      <c r="Y58" s="42">
        <f t="shared" ref="Y58:Y86" si="18">W58/V58</f>
        <v>1</v>
      </c>
    </row>
    <row r="59" spans="1:25" ht="14.6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10</v>
      </c>
      <c r="H59" s="40">
        <f t="shared" si="14"/>
        <v>0</v>
      </c>
      <c r="I59" s="42">
        <f t="shared" si="9"/>
        <v>1</v>
      </c>
      <c r="J59" s="40"/>
      <c r="K59" s="41"/>
      <c r="L59" s="40"/>
      <c r="M59" s="42"/>
      <c r="N59" s="40">
        <v>2</v>
      </c>
      <c r="O59" s="41">
        <v>1</v>
      </c>
      <c r="P59" s="40">
        <f>N59-O59</f>
        <v>1</v>
      </c>
      <c r="Q59" s="42">
        <f>O59/N59</f>
        <v>0.5</v>
      </c>
      <c r="R59" s="42"/>
      <c r="S59" s="43"/>
      <c r="T59" s="42"/>
      <c r="U59" s="42"/>
      <c r="V59" s="40">
        <f t="shared" si="16"/>
        <v>12</v>
      </c>
      <c r="W59" s="40">
        <f t="shared" si="17"/>
        <v>11</v>
      </c>
      <c r="X59" s="40">
        <f t="shared" si="15"/>
        <v>1</v>
      </c>
      <c r="Y59" s="42">
        <f t="shared" si="18"/>
        <v>0.91666666666666663</v>
      </c>
    </row>
    <row r="60" spans="1:25" ht="14.6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0</v>
      </c>
      <c r="H60" s="40">
        <f t="shared" si="14"/>
        <v>14</v>
      </c>
      <c r="I60" s="42">
        <f t="shared" si="9"/>
        <v>0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0</v>
      </c>
      <c r="X60" s="40">
        <f t="shared" si="15"/>
        <v>14</v>
      </c>
      <c r="Y60" s="42">
        <f t="shared" si="18"/>
        <v>0</v>
      </c>
    </row>
    <row r="61" spans="1:25" ht="14.6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6</v>
      </c>
      <c r="H61" s="40">
        <f t="shared" si="14"/>
        <v>2</v>
      </c>
      <c r="I61" s="42">
        <f t="shared" ref="I61:I86" si="19">G61/F61</f>
        <v>0.75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6</v>
      </c>
      <c r="X61" s="40">
        <f t="shared" si="15"/>
        <v>2</v>
      </c>
      <c r="Y61" s="42">
        <f t="shared" si="18"/>
        <v>0.75</v>
      </c>
    </row>
    <row r="62" spans="1:25" ht="14.6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8</v>
      </c>
      <c r="H62" s="40">
        <f t="shared" si="14"/>
        <v>0</v>
      </c>
      <c r="I62" s="42">
        <f t="shared" si="19"/>
        <v>1</v>
      </c>
      <c r="J62" s="40">
        <v>3</v>
      </c>
      <c r="K62" s="41">
        <v>1</v>
      </c>
      <c r="L62" s="40">
        <f>J62-K62</f>
        <v>2</v>
      </c>
      <c r="M62" s="42">
        <f>K62/J62</f>
        <v>0.33333333333333331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9</v>
      </c>
      <c r="X62" s="40">
        <f t="shared" si="15"/>
        <v>2</v>
      </c>
      <c r="Y62" s="42">
        <f t="shared" si="18"/>
        <v>0.81818181818181823</v>
      </c>
    </row>
    <row r="63" spans="1:25" ht="14.6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9</v>
      </c>
      <c r="H63" s="40">
        <f t="shared" si="14"/>
        <v>1</v>
      </c>
      <c r="I63" s="42">
        <f t="shared" si="19"/>
        <v>0.9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9</v>
      </c>
      <c r="X63" s="40">
        <f t="shared" si="15"/>
        <v>2</v>
      </c>
      <c r="Y63" s="42">
        <f t="shared" si="18"/>
        <v>0.81818181818181823</v>
      </c>
    </row>
    <row r="64" spans="1:25" ht="14.6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25" ht="14.6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6</v>
      </c>
      <c r="H65" s="40">
        <f t="shared" si="14"/>
        <v>0</v>
      </c>
      <c r="I65" s="42">
        <f t="shared" si="19"/>
        <v>1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6</v>
      </c>
      <c r="X65" s="40">
        <f t="shared" si="15"/>
        <v>0</v>
      </c>
      <c r="Y65" s="42">
        <f t="shared" si="18"/>
        <v>1</v>
      </c>
    </row>
    <row r="66" spans="1:25" ht="14.6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14"/>
        <v>0</v>
      </c>
      <c r="I66" s="42">
        <f t="shared" si="19"/>
        <v>1</v>
      </c>
      <c r="J66" s="40"/>
      <c r="K66" s="41"/>
      <c r="L66" s="40"/>
      <c r="M66" s="42"/>
      <c r="N66" s="40">
        <v>6</v>
      </c>
      <c r="O66" s="41">
        <v>4</v>
      </c>
      <c r="P66" s="40">
        <f>N66-O66</f>
        <v>2</v>
      </c>
      <c r="Q66" s="42">
        <f t="shared" ref="Q66:Q71" si="20">O66/N66</f>
        <v>0.66666666666666663</v>
      </c>
      <c r="R66" s="42"/>
      <c r="S66" s="43"/>
      <c r="T66" s="42"/>
      <c r="U66" s="42"/>
      <c r="V66" s="40">
        <f t="shared" si="16"/>
        <v>14</v>
      </c>
      <c r="W66" s="40">
        <f t="shared" si="17"/>
        <v>12</v>
      </c>
      <c r="X66" s="40">
        <f t="shared" si="15"/>
        <v>2</v>
      </c>
      <c r="Y66" s="42">
        <f t="shared" si="18"/>
        <v>0.8571428571428571</v>
      </c>
    </row>
    <row r="67" spans="1:25" ht="14.6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13</v>
      </c>
      <c r="H67" s="40">
        <f t="shared" si="14"/>
        <v>1</v>
      </c>
      <c r="I67" s="42">
        <f t="shared" si="19"/>
        <v>0.9285714285714286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13</v>
      </c>
      <c r="X67" s="40">
        <f t="shared" si="15"/>
        <v>3</v>
      </c>
      <c r="Y67" s="42">
        <f t="shared" si="18"/>
        <v>0.8125</v>
      </c>
    </row>
    <row r="68" spans="1:25" ht="14.6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19</v>
      </c>
      <c r="H68" s="40">
        <f t="shared" si="14"/>
        <v>11</v>
      </c>
      <c r="I68" s="42">
        <f t="shared" si="19"/>
        <v>0.6333333333333333</v>
      </c>
      <c r="J68" s="40"/>
      <c r="K68" s="41"/>
      <c r="L68" s="40"/>
      <c r="M68" s="42"/>
      <c r="N68" s="40">
        <v>2</v>
      </c>
      <c r="O68" s="41">
        <v>2</v>
      </c>
      <c r="P68" s="40">
        <f>N68-O68</f>
        <v>0</v>
      </c>
      <c r="Q68" s="42">
        <f t="shared" si="20"/>
        <v>1</v>
      </c>
      <c r="R68" s="42"/>
      <c r="S68" s="43"/>
      <c r="T68" s="42"/>
      <c r="U68" s="42"/>
      <c r="V68" s="40">
        <f t="shared" si="16"/>
        <v>32</v>
      </c>
      <c r="W68" s="40">
        <f t="shared" si="17"/>
        <v>21</v>
      </c>
      <c r="X68" s="40">
        <f t="shared" si="15"/>
        <v>11</v>
      </c>
      <c r="Y68" s="42">
        <f t="shared" si="18"/>
        <v>0.65625</v>
      </c>
    </row>
    <row r="69" spans="1:25" ht="14.6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14</v>
      </c>
      <c r="H69" s="40">
        <f t="shared" si="14"/>
        <v>1</v>
      </c>
      <c r="I69" s="42">
        <f t="shared" si="19"/>
        <v>0.93333333333333335</v>
      </c>
      <c r="J69" s="40"/>
      <c r="K69" s="41"/>
      <c r="L69" s="40"/>
      <c r="M69" s="42"/>
      <c r="N69" s="40">
        <v>2</v>
      </c>
      <c r="O69" s="41">
        <v>0</v>
      </c>
      <c r="P69" s="40">
        <f>N69-O69</f>
        <v>2</v>
      </c>
      <c r="Q69" s="42">
        <f t="shared" si="20"/>
        <v>0</v>
      </c>
      <c r="R69" s="42"/>
      <c r="S69" s="43"/>
      <c r="T69" s="42"/>
      <c r="U69" s="42"/>
      <c r="V69" s="40">
        <f t="shared" si="16"/>
        <v>17</v>
      </c>
      <c r="W69" s="40">
        <f t="shared" si="17"/>
        <v>14</v>
      </c>
      <c r="X69" s="40">
        <f t="shared" si="15"/>
        <v>3</v>
      </c>
      <c r="Y69" s="42">
        <f t="shared" si="18"/>
        <v>0.82352941176470584</v>
      </c>
    </row>
    <row r="70" spans="1:25" s="44" customFormat="1" ht="14.6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136</v>
      </c>
      <c r="H70" s="27">
        <f>SUM(H55:H69)</f>
        <v>30</v>
      </c>
      <c r="I70" s="28">
        <f t="shared" si="19"/>
        <v>0.81927710843373491</v>
      </c>
      <c r="J70" s="27">
        <f>SUM(J55:J69)</f>
        <v>9</v>
      </c>
      <c r="K70" s="27">
        <f>SUM(K55:K69)</f>
        <v>6</v>
      </c>
      <c r="L70" s="27">
        <f>J70-K70</f>
        <v>3</v>
      </c>
      <c r="M70" s="28">
        <f>K70/J70</f>
        <v>0.66666666666666663</v>
      </c>
      <c r="N70" s="27">
        <f>SUM(N55:N69)</f>
        <v>20</v>
      </c>
      <c r="O70" s="27">
        <f>SUM(O55:O69)</f>
        <v>10</v>
      </c>
      <c r="P70" s="27">
        <f>SUM(P55:P69)</f>
        <v>11</v>
      </c>
      <c r="Q70" s="28">
        <f t="shared" si="20"/>
        <v>0.5</v>
      </c>
      <c r="R70" s="28"/>
      <c r="S70" s="28"/>
      <c r="T70" s="28"/>
      <c r="U70" s="28"/>
      <c r="V70" s="27">
        <f>SUM(V55:V69)</f>
        <v>195</v>
      </c>
      <c r="W70" s="27">
        <f>SUM(W55:W69)</f>
        <v>152</v>
      </c>
      <c r="X70" s="27">
        <f>SUM(X55:X69)</f>
        <v>43</v>
      </c>
      <c r="Y70" s="28">
        <f t="shared" si="18"/>
        <v>0.77948717948717949</v>
      </c>
    </row>
    <row r="71" spans="1:25" ht="14.6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>
        <v>2</v>
      </c>
      <c r="P71" s="47">
        <f>N71-O71</f>
        <v>0</v>
      </c>
      <c r="Q71" s="49">
        <f t="shared" si="20"/>
        <v>1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2</v>
      </c>
      <c r="X71" s="47">
        <f t="shared" ref="X71:X84" si="24">V71-W71</f>
        <v>2</v>
      </c>
      <c r="Y71" s="49">
        <f t="shared" si="18"/>
        <v>0.5</v>
      </c>
    </row>
    <row r="72" spans="1:25" ht="14.6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14</v>
      </c>
      <c r="H72" s="47">
        <f t="shared" si="21"/>
        <v>0</v>
      </c>
      <c r="I72" s="49">
        <f t="shared" si="19"/>
        <v>1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14</v>
      </c>
      <c r="X72" s="47">
        <f t="shared" si="24"/>
        <v>0</v>
      </c>
      <c r="Y72" s="49">
        <f t="shared" si="18"/>
        <v>1</v>
      </c>
    </row>
    <row r="73" spans="1:25" ht="14.6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5</v>
      </c>
      <c r="H73" s="47">
        <f t="shared" si="21"/>
        <v>0</v>
      </c>
      <c r="I73" s="49">
        <f t="shared" si="19"/>
        <v>1</v>
      </c>
      <c r="J73" s="50">
        <v>5</v>
      </c>
      <c r="K73" s="48">
        <v>1</v>
      </c>
      <c r="L73" s="47">
        <f>J73-K73</f>
        <v>4</v>
      </c>
      <c r="M73" s="49">
        <f>K73/J73</f>
        <v>0.2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6</v>
      </c>
      <c r="X73" s="47">
        <f t="shared" si="24"/>
        <v>4</v>
      </c>
      <c r="Y73" s="49">
        <f t="shared" si="18"/>
        <v>0.6</v>
      </c>
    </row>
    <row r="74" spans="1:25" ht="14.6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30</v>
      </c>
      <c r="H74" s="47">
        <f t="shared" si="21"/>
        <v>31</v>
      </c>
      <c r="I74" s="49">
        <f t="shared" si="19"/>
        <v>0.49180327868852458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30</v>
      </c>
      <c r="X74" s="47">
        <f t="shared" si="24"/>
        <v>31</v>
      </c>
      <c r="Y74" s="49">
        <f t="shared" si="18"/>
        <v>0.49180327868852458</v>
      </c>
    </row>
    <row r="75" spans="1:25" ht="14.6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21"/>
        <v>0</v>
      </c>
      <c r="I75" s="49">
        <f t="shared" si="19"/>
        <v>1</v>
      </c>
      <c r="J75" s="50">
        <v>2</v>
      </c>
      <c r="K75" s="48">
        <v>1</v>
      </c>
      <c r="L75" s="47">
        <f>J75-K75</f>
        <v>1</v>
      </c>
      <c r="M75" s="49">
        <f>K75/J75</f>
        <v>0.5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16</v>
      </c>
      <c r="X75" s="47">
        <f t="shared" si="24"/>
        <v>2</v>
      </c>
      <c r="Y75" s="49">
        <f t="shared" si="18"/>
        <v>0.88888888888888884</v>
      </c>
    </row>
    <row r="76" spans="1:25" ht="14.6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11</v>
      </c>
      <c r="H76" s="47">
        <f t="shared" si="21"/>
        <v>6</v>
      </c>
      <c r="I76" s="49">
        <f t="shared" si="19"/>
        <v>0.6470588235294118</v>
      </c>
      <c r="J76" s="50"/>
      <c r="K76" s="48"/>
      <c r="L76" s="47"/>
      <c r="M76" s="49"/>
      <c r="N76" s="47">
        <v>5</v>
      </c>
      <c r="O76" s="48">
        <v>4</v>
      </c>
      <c r="P76" s="47">
        <f>N76-O76</f>
        <v>1</v>
      </c>
      <c r="Q76" s="49">
        <f>O76/N76</f>
        <v>0.8</v>
      </c>
      <c r="R76" s="49"/>
      <c r="S76" s="51"/>
      <c r="T76" s="49"/>
      <c r="U76" s="49"/>
      <c r="V76" s="47">
        <f t="shared" si="22"/>
        <v>22</v>
      </c>
      <c r="W76" s="47">
        <f t="shared" si="23"/>
        <v>15</v>
      </c>
      <c r="X76" s="47">
        <f t="shared" si="24"/>
        <v>7</v>
      </c>
      <c r="Y76" s="49">
        <f t="shared" si="18"/>
        <v>0.68181818181818177</v>
      </c>
    </row>
    <row r="77" spans="1:25" ht="14.6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1</v>
      </c>
      <c r="H77" s="47">
        <f t="shared" si="21"/>
        <v>6</v>
      </c>
      <c r="I77" s="49">
        <f t="shared" si="19"/>
        <v>0.14285714285714285</v>
      </c>
      <c r="J77" s="50"/>
      <c r="K77" s="48"/>
      <c r="L77" s="47"/>
      <c r="M77" s="49"/>
      <c r="N77" s="47">
        <v>10</v>
      </c>
      <c r="O77" s="48">
        <v>0</v>
      </c>
      <c r="P77" s="47">
        <f>N77-O77</f>
        <v>10</v>
      </c>
      <c r="Q77" s="49">
        <f>O77/N77</f>
        <v>0</v>
      </c>
      <c r="R77" s="49"/>
      <c r="S77" s="51"/>
      <c r="T77" s="49"/>
      <c r="U77" s="49"/>
      <c r="V77" s="47">
        <f t="shared" si="22"/>
        <v>17</v>
      </c>
      <c r="W77" s="47">
        <f t="shared" si="23"/>
        <v>1</v>
      </c>
      <c r="X77" s="47">
        <f t="shared" si="24"/>
        <v>16</v>
      </c>
      <c r="Y77" s="49">
        <f t="shared" si="18"/>
        <v>5.8823529411764705E-2</v>
      </c>
    </row>
    <row r="78" spans="1:25" ht="14.6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11</v>
      </c>
      <c r="H78" s="47">
        <f t="shared" si="21"/>
        <v>17</v>
      </c>
      <c r="I78" s="49">
        <f t="shared" si="19"/>
        <v>0.39285714285714285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6</v>
      </c>
      <c r="P78" s="47">
        <f>N78-O78</f>
        <v>1</v>
      </c>
      <c r="Q78" s="49">
        <f>O78/N78</f>
        <v>0.8571428571428571</v>
      </c>
      <c r="R78" s="49"/>
      <c r="S78" s="51"/>
      <c r="T78" s="49"/>
      <c r="U78" s="49"/>
      <c r="V78" s="47">
        <f t="shared" si="22"/>
        <v>39</v>
      </c>
      <c r="W78" s="47">
        <f t="shared" si="23"/>
        <v>17</v>
      </c>
      <c r="X78" s="47">
        <f t="shared" si="24"/>
        <v>22</v>
      </c>
      <c r="Y78" s="49">
        <f t="shared" si="18"/>
        <v>0.4358974358974359</v>
      </c>
    </row>
    <row r="79" spans="1:25" ht="14.6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4</v>
      </c>
      <c r="H79" s="47">
        <f t="shared" si="21"/>
        <v>6</v>
      </c>
      <c r="I79" s="49">
        <f t="shared" si="19"/>
        <v>0.4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4</v>
      </c>
      <c r="X79" s="47">
        <f t="shared" si="24"/>
        <v>6</v>
      </c>
      <c r="Y79" s="49">
        <f t="shared" si="18"/>
        <v>0.4</v>
      </c>
    </row>
    <row r="80" spans="1:25" ht="14.6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8</v>
      </c>
      <c r="H80" s="47">
        <f t="shared" si="21"/>
        <v>2</v>
      </c>
      <c r="I80" s="49">
        <f t="shared" si="19"/>
        <v>0.8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8</v>
      </c>
      <c r="X80" s="47">
        <f t="shared" si="24"/>
        <v>2</v>
      </c>
      <c r="Y80" s="49">
        <f t="shared" si="18"/>
        <v>0.8</v>
      </c>
    </row>
    <row r="81" spans="1:25" ht="14.6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8</v>
      </c>
      <c r="H81" s="47">
        <f t="shared" si="21"/>
        <v>2</v>
      </c>
      <c r="I81" s="49">
        <f t="shared" si="19"/>
        <v>0.8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8</v>
      </c>
      <c r="X81" s="47">
        <f t="shared" si="24"/>
        <v>2</v>
      </c>
      <c r="Y81" s="49">
        <f t="shared" si="18"/>
        <v>0.8</v>
      </c>
    </row>
    <row r="82" spans="1:25" ht="14.6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5</v>
      </c>
      <c r="H82" s="47">
        <f t="shared" si="21"/>
        <v>3</v>
      </c>
      <c r="I82" s="49">
        <f t="shared" si="19"/>
        <v>0.625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5</v>
      </c>
      <c r="X82" s="47">
        <f t="shared" si="24"/>
        <v>3</v>
      </c>
      <c r="Y82" s="49">
        <f t="shared" si="18"/>
        <v>0.625</v>
      </c>
    </row>
    <row r="83" spans="1:25" ht="14.6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4</v>
      </c>
      <c r="H83" s="47">
        <f t="shared" si="21"/>
        <v>5</v>
      </c>
      <c r="I83" s="49">
        <f t="shared" si="19"/>
        <v>0.44444444444444442</v>
      </c>
      <c r="J83" s="50"/>
      <c r="K83" s="48"/>
      <c r="L83" s="47"/>
      <c r="M83" s="49"/>
      <c r="N83" s="47">
        <v>2</v>
      </c>
      <c r="O83" s="48">
        <v>0</v>
      </c>
      <c r="P83" s="47">
        <f>N83-O83</f>
        <v>2</v>
      </c>
      <c r="Q83" s="49">
        <f>O83/N83</f>
        <v>0</v>
      </c>
      <c r="R83" s="49"/>
      <c r="S83" s="51"/>
      <c r="T83" s="49"/>
      <c r="U83" s="49"/>
      <c r="V83" s="47">
        <f t="shared" si="22"/>
        <v>11</v>
      </c>
      <c r="W83" s="47">
        <f t="shared" si="23"/>
        <v>4</v>
      </c>
      <c r="X83" s="47">
        <f t="shared" si="24"/>
        <v>7</v>
      </c>
      <c r="Y83" s="49">
        <f t="shared" si="18"/>
        <v>0.36363636363636365</v>
      </c>
    </row>
    <row r="84" spans="1:25" ht="14.6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6</v>
      </c>
      <c r="H84" s="47">
        <f t="shared" si="21"/>
        <v>2</v>
      </c>
      <c r="I84" s="49">
        <f t="shared" si="19"/>
        <v>0.75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6</v>
      </c>
      <c r="X84" s="47">
        <f t="shared" si="24"/>
        <v>4</v>
      </c>
      <c r="Y84" s="49">
        <f t="shared" si="18"/>
        <v>0.6</v>
      </c>
    </row>
    <row r="85" spans="1:25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122</v>
      </c>
      <c r="H85" s="27">
        <f>SUM(H71:H84)</f>
        <v>82</v>
      </c>
      <c r="I85" s="28">
        <f t="shared" si="19"/>
        <v>0.59803921568627449</v>
      </c>
      <c r="J85" s="27">
        <f>SUM(J71:J84)</f>
        <v>11</v>
      </c>
      <c r="K85" s="27">
        <f>SUM(K71:K84)</f>
        <v>2</v>
      </c>
      <c r="L85" s="27">
        <f>J85-K85</f>
        <v>9</v>
      </c>
      <c r="M85" s="28">
        <f>K85/J85</f>
        <v>0.18181818181818182</v>
      </c>
      <c r="N85" s="27">
        <f>SUM(N71:N84)</f>
        <v>29</v>
      </c>
      <c r="O85" s="27">
        <f>SUM(O71:O84)</f>
        <v>12</v>
      </c>
      <c r="P85" s="27">
        <f>SUM(P71:P84)</f>
        <v>17</v>
      </c>
      <c r="Q85" s="28">
        <f>O85/N85</f>
        <v>0.41379310344827586</v>
      </c>
      <c r="R85" s="28"/>
      <c r="S85" s="28"/>
      <c r="T85" s="28"/>
      <c r="U85" s="28"/>
      <c r="V85" s="27">
        <f>SUM(V71:V84)</f>
        <v>244</v>
      </c>
      <c r="W85" s="27">
        <f>SUM(W71:W84)</f>
        <v>136</v>
      </c>
      <c r="X85" s="27">
        <f>SUM(X71:X84)</f>
        <v>108</v>
      </c>
      <c r="Y85" s="28">
        <f t="shared" si="18"/>
        <v>0.55737704918032782</v>
      </c>
    </row>
    <row r="86" spans="1:25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997</v>
      </c>
      <c r="G86" s="27">
        <f>G38+G54+G70+G85</f>
        <v>722</v>
      </c>
      <c r="H86" s="27">
        <f>H38+H54+H70+H85</f>
        <v>275</v>
      </c>
      <c r="I86" s="28">
        <f t="shared" si="19"/>
        <v>0.72417251755265799</v>
      </c>
      <c r="J86" s="27">
        <f>J38+J54+J70+J85</f>
        <v>83</v>
      </c>
      <c r="K86" s="27">
        <f>K38+K54+K70+K85</f>
        <v>52</v>
      </c>
      <c r="L86" s="27">
        <f>L38+L54+L70+L85</f>
        <v>31</v>
      </c>
      <c r="M86" s="28">
        <f>K86/J86</f>
        <v>0.62650602409638556</v>
      </c>
      <c r="N86" s="27">
        <f>N38+N54+N70+N85</f>
        <v>172</v>
      </c>
      <c r="O86" s="27">
        <f>O38+O54+O70+O85</f>
        <v>73</v>
      </c>
      <c r="P86" s="27">
        <f>P38+P54+P70+P85</f>
        <v>100</v>
      </c>
      <c r="Q86" s="28">
        <f>O86/N86</f>
        <v>0.42441860465116277</v>
      </c>
      <c r="R86" s="53">
        <f>R38+R54</f>
        <v>9</v>
      </c>
      <c r="S86" s="53">
        <f>S38+S54</f>
        <v>3</v>
      </c>
      <c r="T86" s="53">
        <f>T38+T54</f>
        <v>6</v>
      </c>
      <c r="U86" s="28">
        <f>S86/R86</f>
        <v>0.33333333333333331</v>
      </c>
      <c r="V86" s="27">
        <f>V38+V54+V70+V85</f>
        <v>1261</v>
      </c>
      <c r="W86" s="27">
        <f>G86+K86+O86+S86</f>
        <v>850</v>
      </c>
      <c r="X86" s="27">
        <f>V86-W86</f>
        <v>411</v>
      </c>
      <c r="Y86" s="28">
        <f t="shared" si="18"/>
        <v>0.67406819984139577</v>
      </c>
    </row>
    <row r="87" spans="1:25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25" ht="12.7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25" ht="12.75" customHeight="1">
      <c r="A92" s="99" t="s">
        <v>195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465</v>
      </c>
      <c r="G96" s="58">
        <f t="shared" si="25"/>
        <v>334</v>
      </c>
      <c r="H96" s="58">
        <f t="shared" si="25"/>
        <v>131</v>
      </c>
      <c r="I96" s="59">
        <f t="shared" si="25"/>
        <v>0.7182795698924731</v>
      </c>
      <c r="J96" s="58">
        <f t="shared" si="25"/>
        <v>41</v>
      </c>
      <c r="K96" s="58">
        <f t="shared" si="25"/>
        <v>26</v>
      </c>
      <c r="L96" s="58">
        <f t="shared" si="25"/>
        <v>15</v>
      </c>
      <c r="M96" s="59">
        <f t="shared" si="25"/>
        <v>0.63414634146341464</v>
      </c>
      <c r="N96" s="58">
        <f t="shared" si="25"/>
        <v>103</v>
      </c>
      <c r="O96" s="58">
        <f t="shared" si="25"/>
        <v>42</v>
      </c>
      <c r="P96" s="58">
        <f t="shared" si="25"/>
        <v>61</v>
      </c>
      <c r="Q96" s="59">
        <f t="shared" si="25"/>
        <v>0.40776699029126212</v>
      </c>
      <c r="R96" s="58">
        <f t="shared" si="25"/>
        <v>4</v>
      </c>
      <c r="S96" s="58">
        <f t="shared" si="25"/>
        <v>2</v>
      </c>
      <c r="T96" s="58">
        <f t="shared" si="25"/>
        <v>2</v>
      </c>
      <c r="U96" s="59">
        <f t="shared" si="25"/>
        <v>0.5</v>
      </c>
      <c r="V96" s="58">
        <f t="shared" si="25"/>
        <v>613</v>
      </c>
      <c r="W96" s="58">
        <f t="shared" si="25"/>
        <v>404</v>
      </c>
      <c r="X96" s="58">
        <f t="shared" si="25"/>
        <v>209</v>
      </c>
      <c r="Y96" s="59">
        <f t="shared" si="25"/>
        <v>0.65905383360522019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130</v>
      </c>
      <c r="H97" s="60">
        <f t="shared" si="26"/>
        <v>32</v>
      </c>
      <c r="I97" s="61">
        <f t="shared" si="26"/>
        <v>0.80246913580246915</v>
      </c>
      <c r="J97" s="60">
        <f t="shared" si="26"/>
        <v>22</v>
      </c>
      <c r="K97" s="60">
        <f t="shared" si="26"/>
        <v>18</v>
      </c>
      <c r="L97" s="60">
        <f t="shared" si="26"/>
        <v>4</v>
      </c>
      <c r="M97" s="61">
        <f t="shared" si="26"/>
        <v>0.81818181818181823</v>
      </c>
      <c r="N97" s="60">
        <f t="shared" si="26"/>
        <v>20</v>
      </c>
      <c r="O97" s="60">
        <f t="shared" si="26"/>
        <v>9</v>
      </c>
      <c r="P97" s="60">
        <f t="shared" si="26"/>
        <v>11</v>
      </c>
      <c r="Q97" s="61">
        <f t="shared" si="26"/>
        <v>0.45</v>
      </c>
      <c r="R97" s="60">
        <f t="shared" si="26"/>
        <v>5</v>
      </c>
      <c r="S97" s="60">
        <f t="shared" si="26"/>
        <v>1</v>
      </c>
      <c r="T97" s="60">
        <f t="shared" si="26"/>
        <v>4</v>
      </c>
      <c r="U97" s="61">
        <f t="shared" si="26"/>
        <v>0.2</v>
      </c>
      <c r="V97" s="60">
        <f t="shared" si="26"/>
        <v>209</v>
      </c>
      <c r="W97" s="60">
        <f t="shared" si="26"/>
        <v>158</v>
      </c>
      <c r="X97" s="60">
        <f t="shared" si="26"/>
        <v>51</v>
      </c>
      <c r="Y97" s="61">
        <f t="shared" si="26"/>
        <v>0.75598086124401909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136</v>
      </c>
      <c r="H98" s="62">
        <f t="shared" si="27"/>
        <v>30</v>
      </c>
      <c r="I98" s="63">
        <f t="shared" si="27"/>
        <v>0.81927710843373491</v>
      </c>
      <c r="J98" s="62">
        <f t="shared" si="27"/>
        <v>9</v>
      </c>
      <c r="K98" s="62">
        <f t="shared" si="27"/>
        <v>6</v>
      </c>
      <c r="L98" s="62">
        <f t="shared" si="27"/>
        <v>3</v>
      </c>
      <c r="M98" s="63">
        <f t="shared" si="27"/>
        <v>0.66666666666666663</v>
      </c>
      <c r="N98" s="62">
        <f t="shared" si="27"/>
        <v>20</v>
      </c>
      <c r="O98" s="62">
        <f t="shared" si="27"/>
        <v>10</v>
      </c>
      <c r="P98" s="62">
        <f t="shared" si="27"/>
        <v>11</v>
      </c>
      <c r="Q98" s="63">
        <f t="shared" si="27"/>
        <v>0.5</v>
      </c>
      <c r="R98" s="63"/>
      <c r="S98" s="63"/>
      <c r="T98" s="63"/>
      <c r="U98" s="63"/>
      <c r="V98" s="62">
        <f>V70</f>
        <v>195</v>
      </c>
      <c r="W98" s="62">
        <f>W70</f>
        <v>152</v>
      </c>
      <c r="X98" s="62">
        <f>X70</f>
        <v>43</v>
      </c>
      <c r="Y98" s="63">
        <f>Y70</f>
        <v>0.77948717948717949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122</v>
      </c>
      <c r="H99" s="64">
        <f t="shared" si="28"/>
        <v>82</v>
      </c>
      <c r="I99" s="65">
        <f t="shared" si="28"/>
        <v>0.59803921568627449</v>
      </c>
      <c r="J99" s="64">
        <f t="shared" si="28"/>
        <v>11</v>
      </c>
      <c r="K99" s="64">
        <f t="shared" si="28"/>
        <v>2</v>
      </c>
      <c r="L99" s="64">
        <f t="shared" si="28"/>
        <v>9</v>
      </c>
      <c r="M99" s="65">
        <f t="shared" si="28"/>
        <v>0.18181818181818182</v>
      </c>
      <c r="N99" s="64">
        <f t="shared" si="28"/>
        <v>29</v>
      </c>
      <c r="O99" s="64">
        <f t="shared" si="28"/>
        <v>12</v>
      </c>
      <c r="P99" s="64">
        <f t="shared" si="28"/>
        <v>17</v>
      </c>
      <c r="Q99" s="65">
        <f t="shared" si="28"/>
        <v>0.41379310344827586</v>
      </c>
      <c r="R99" s="65"/>
      <c r="S99" s="65"/>
      <c r="T99" s="65"/>
      <c r="U99" s="65"/>
      <c r="V99" s="64">
        <f>V85</f>
        <v>244</v>
      </c>
      <c r="W99" s="64">
        <f>W85</f>
        <v>136</v>
      </c>
      <c r="X99" s="64">
        <f>X85</f>
        <v>108</v>
      </c>
      <c r="Y99" s="65">
        <f>Y85</f>
        <v>0.55737704918032782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997</v>
      </c>
      <c r="G100" s="18">
        <f t="shared" si="29"/>
        <v>722</v>
      </c>
      <c r="H100" s="18">
        <f t="shared" si="29"/>
        <v>275</v>
      </c>
      <c r="I100" s="66">
        <f t="shared" si="29"/>
        <v>0.72417251755265799</v>
      </c>
      <c r="J100" s="18">
        <f t="shared" si="29"/>
        <v>83</v>
      </c>
      <c r="K100" s="18">
        <f t="shared" si="29"/>
        <v>52</v>
      </c>
      <c r="L100" s="18">
        <f t="shared" si="29"/>
        <v>31</v>
      </c>
      <c r="M100" s="66">
        <f t="shared" si="29"/>
        <v>0.62650602409638556</v>
      </c>
      <c r="N100" s="18">
        <f t="shared" si="29"/>
        <v>172</v>
      </c>
      <c r="O100" s="18">
        <f t="shared" si="29"/>
        <v>73</v>
      </c>
      <c r="P100" s="18">
        <f t="shared" si="29"/>
        <v>100</v>
      </c>
      <c r="Q100" s="66">
        <f t="shared" si="29"/>
        <v>0.42441860465116277</v>
      </c>
      <c r="R100" s="67">
        <f t="shared" ref="R100:X100" si="30">R86</f>
        <v>9</v>
      </c>
      <c r="S100" s="67">
        <f t="shared" si="30"/>
        <v>3</v>
      </c>
      <c r="T100" s="67">
        <f t="shared" si="30"/>
        <v>6</v>
      </c>
      <c r="U100" s="66">
        <f t="shared" si="30"/>
        <v>0.33333333333333331</v>
      </c>
      <c r="V100" s="18">
        <f t="shared" si="30"/>
        <v>1261</v>
      </c>
      <c r="W100" s="18">
        <f t="shared" si="30"/>
        <v>850</v>
      </c>
      <c r="X100" s="18">
        <f t="shared" si="30"/>
        <v>411</v>
      </c>
      <c r="Y100" s="66">
        <f>W100/V100</f>
        <v>0.67406819984139577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11" spans="1:25" ht="38.85" customHeight="1">
      <c r="E111" s="124" t="s">
        <v>15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 customHeight="1">
      <c r="E113" s="128" t="s">
        <v>6</v>
      </c>
      <c r="F113" s="128"/>
      <c r="G113" s="128"/>
      <c r="H113" s="128"/>
      <c r="I113" s="129">
        <f>F86+J86</f>
        <v>1080</v>
      </c>
      <c r="J113" s="129"/>
      <c r="K113" s="129"/>
      <c r="L113" s="130">
        <f>G86+K86</f>
        <v>774</v>
      </c>
      <c r="M113" s="130"/>
      <c r="N113" s="130"/>
      <c r="O113" s="130">
        <f>I113-L113</f>
        <v>306</v>
      </c>
      <c r="P113" s="130"/>
      <c r="Q113" s="130"/>
      <c r="R113" s="131">
        <f>L113/I113</f>
        <v>0.71666666666666667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76</v>
      </c>
      <c r="M114" s="130"/>
      <c r="N114" s="130"/>
      <c r="O114" s="130">
        <f>I114-L114</f>
        <v>105</v>
      </c>
      <c r="P114" s="130"/>
      <c r="Q114" s="130"/>
      <c r="R114" s="131">
        <f>L114/I114</f>
        <v>0.41988950276243092</v>
      </c>
      <c r="S114" s="131"/>
      <c r="T114" s="131"/>
    </row>
    <row r="115" spans="5:20" ht="15.75" customHeight="1">
      <c r="E115" s="128" t="s">
        <v>8</v>
      </c>
      <c r="F115" s="128"/>
      <c r="G115" s="128"/>
      <c r="H115" s="128"/>
      <c r="I115" s="129">
        <f>SUM(I113:I114)</f>
        <v>1261</v>
      </c>
      <c r="J115" s="129"/>
      <c r="K115" s="129"/>
      <c r="L115" s="130">
        <f>SUM(L113:L114)</f>
        <v>850</v>
      </c>
      <c r="M115" s="130"/>
      <c r="N115" s="130"/>
      <c r="O115" s="130">
        <f>SUM(O113:O114)</f>
        <v>411</v>
      </c>
      <c r="P115" s="130"/>
      <c r="Q115" s="130"/>
      <c r="R115" s="131">
        <f>L115/I115</f>
        <v>0.67406819984139577</v>
      </c>
      <c r="S115" s="131"/>
      <c r="T115" s="131"/>
    </row>
    <row r="116" spans="5:20" ht="15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 ht="31.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2.7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25.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4.65" customHeight="1">
      <c r="E121" s="68" t="s">
        <v>54</v>
      </c>
      <c r="F121" s="71">
        <v>1976</v>
      </c>
      <c r="G121" s="71">
        <v>770</v>
      </c>
      <c r="H121" s="71">
        <f>F121-G121</f>
        <v>1206</v>
      </c>
      <c r="I121" s="72">
        <f>G121/F121</f>
        <v>0.38967611336032387</v>
      </c>
      <c r="J121" s="71">
        <v>450</v>
      </c>
      <c r="K121" s="71">
        <v>86</v>
      </c>
      <c r="L121" s="71">
        <f>J121-K121</f>
        <v>364</v>
      </c>
      <c r="M121" s="72">
        <f>K121/J121</f>
        <v>0.19111111111111112</v>
      </c>
    </row>
    <row r="122" spans="5:20" ht="14.65" customHeight="1">
      <c r="E122" s="68" t="s">
        <v>99</v>
      </c>
      <c r="F122" s="71">
        <v>1357</v>
      </c>
      <c r="G122" s="71">
        <v>415</v>
      </c>
      <c r="H122" s="71">
        <f>F122-G122</f>
        <v>942</v>
      </c>
      <c r="I122" s="72">
        <f>G122/F122</f>
        <v>0.30582166543846723</v>
      </c>
      <c r="J122" s="71">
        <v>407</v>
      </c>
      <c r="K122" s="71">
        <v>69</v>
      </c>
      <c r="L122" s="71">
        <f>J122-K122</f>
        <v>338</v>
      </c>
      <c r="M122" s="72">
        <f>K122/J122</f>
        <v>0.16953316953316952</v>
      </c>
    </row>
    <row r="123" spans="5:20" ht="14.65" customHeight="1">
      <c r="E123" s="68" t="s">
        <v>123</v>
      </c>
      <c r="F123" s="71">
        <v>1392</v>
      </c>
      <c r="G123" s="71">
        <v>405</v>
      </c>
      <c r="H123" s="71">
        <f>F123-G123</f>
        <v>987</v>
      </c>
      <c r="I123" s="72">
        <f>G123/F123</f>
        <v>0.29094827586206895</v>
      </c>
      <c r="J123" s="71">
        <v>355</v>
      </c>
      <c r="K123" s="71">
        <v>59</v>
      </c>
      <c r="L123" s="71">
        <f>J123-K123</f>
        <v>296</v>
      </c>
      <c r="M123" s="72">
        <f>K123/J123</f>
        <v>0.16619718309859155</v>
      </c>
    </row>
    <row r="124" spans="5:20" ht="14.65" customHeight="1">
      <c r="E124" s="68" t="s">
        <v>146</v>
      </c>
      <c r="F124" s="71">
        <v>1920</v>
      </c>
      <c r="G124" s="71">
        <v>657</v>
      </c>
      <c r="H124" s="71">
        <f>F124-G124</f>
        <v>1263</v>
      </c>
      <c r="I124" s="72">
        <f>G124/F124</f>
        <v>0.34218749999999998</v>
      </c>
      <c r="J124" s="71">
        <v>450</v>
      </c>
      <c r="K124" s="71">
        <v>53</v>
      </c>
      <c r="L124" s="71">
        <f>J124-K124</f>
        <v>397</v>
      </c>
      <c r="M124" s="72">
        <f>K124/J124</f>
        <v>0.11777777777777777</v>
      </c>
    </row>
    <row r="125" spans="5:20" ht="12.75" customHeight="1">
      <c r="E125" s="68" t="s">
        <v>175</v>
      </c>
      <c r="F125" s="68">
        <f>F121+F122+F123+F124</f>
        <v>6645</v>
      </c>
      <c r="G125" s="68">
        <f>G121+G122+G123+G124</f>
        <v>2247</v>
      </c>
      <c r="H125" s="68">
        <f>H121+H122+H123+H124</f>
        <v>4398</v>
      </c>
      <c r="I125" s="73">
        <f>G125/F125</f>
        <v>0.33814898419864559</v>
      </c>
      <c r="J125" s="68">
        <f>J121+J122+J123+J124</f>
        <v>1662</v>
      </c>
      <c r="K125" s="68">
        <f>K121+K122+K123+K124</f>
        <v>267</v>
      </c>
      <c r="L125" s="68">
        <f>L121+L122+L123+L124</f>
        <v>1395</v>
      </c>
      <c r="M125" s="73">
        <f>K125/J125</f>
        <v>0.16064981949458484</v>
      </c>
    </row>
    <row r="126" spans="5:20" ht="12.75" customHeight="1">
      <c r="E126" s="74" t="s">
        <v>184</v>
      </c>
      <c r="H126" s="75"/>
    </row>
    <row r="127" spans="5:20" ht="12.75" customHeight="1">
      <c r="E127" s="74" t="s">
        <v>185</v>
      </c>
      <c r="H127" s="75"/>
    </row>
    <row r="137" spans="1:21" ht="14.6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4.6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4.6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4.65" customHeight="1">
      <c r="A140" s="99" t="s">
        <v>196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4.6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4.6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9.350000000000001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506</v>
      </c>
      <c r="G143" s="76">
        <f t="shared" si="31"/>
        <v>360</v>
      </c>
      <c r="H143" s="76">
        <f>F143-G143</f>
        <v>146</v>
      </c>
      <c r="I143" s="77">
        <f>G143/F143</f>
        <v>0.71146245059288538</v>
      </c>
      <c r="J143" s="78">
        <f t="shared" ref="J143:K147" si="32">F121</f>
        <v>1976</v>
      </c>
      <c r="K143" s="78">
        <f t="shared" si="32"/>
        <v>770</v>
      </c>
      <c r="L143" s="79">
        <f>J143-K143</f>
        <v>1206</v>
      </c>
      <c r="M143" s="77">
        <f>K143/J143</f>
        <v>0.38967611336032387</v>
      </c>
      <c r="N143" s="76">
        <f t="shared" ref="N143:O147" si="33">N96+R96</f>
        <v>107</v>
      </c>
      <c r="O143" s="76">
        <f t="shared" si="33"/>
        <v>44</v>
      </c>
      <c r="P143" s="76">
        <f>N143-O143</f>
        <v>63</v>
      </c>
      <c r="Q143" s="77">
        <f>O143/N143</f>
        <v>0.41121495327102803</v>
      </c>
      <c r="R143" s="78">
        <f t="shared" ref="R143:S147" si="34">J121</f>
        <v>450</v>
      </c>
      <c r="S143" s="78">
        <f t="shared" si="34"/>
        <v>86</v>
      </c>
      <c r="T143" s="79">
        <f>R143-S143</f>
        <v>364</v>
      </c>
      <c r="U143" s="77">
        <f>S143/R143</f>
        <v>0.19111111111111112</v>
      </c>
    </row>
    <row r="144" spans="1:21" ht="19.350000000000001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148</v>
      </c>
      <c r="H144" s="80">
        <f>F144-G144</f>
        <v>36</v>
      </c>
      <c r="I144" s="81">
        <f>G144/F144</f>
        <v>0.80434782608695654</v>
      </c>
      <c r="J144" s="82">
        <f t="shared" si="32"/>
        <v>1357</v>
      </c>
      <c r="K144" s="82">
        <f t="shared" si="32"/>
        <v>415</v>
      </c>
      <c r="L144" s="83">
        <f>J144-K144</f>
        <v>942</v>
      </c>
      <c r="M144" s="81">
        <f>K144/J144</f>
        <v>0.30582166543846723</v>
      </c>
      <c r="N144" s="80">
        <f t="shared" si="33"/>
        <v>25</v>
      </c>
      <c r="O144" s="80">
        <f t="shared" si="33"/>
        <v>10</v>
      </c>
      <c r="P144" s="80">
        <f>N144-O144</f>
        <v>15</v>
      </c>
      <c r="Q144" s="81">
        <f>O144/N144</f>
        <v>0.4</v>
      </c>
      <c r="R144" s="82">
        <f t="shared" si="34"/>
        <v>407</v>
      </c>
      <c r="S144" s="82">
        <f t="shared" si="34"/>
        <v>69</v>
      </c>
      <c r="T144" s="83">
        <f>R144-S144</f>
        <v>338</v>
      </c>
      <c r="U144" s="81">
        <f>S144/R144</f>
        <v>0.16953316953316952</v>
      </c>
    </row>
    <row r="145" spans="1:21" ht="19.350000000000001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142</v>
      </c>
      <c r="H145" s="84">
        <f>F145-G145</f>
        <v>33</v>
      </c>
      <c r="I145" s="85">
        <f>G145/F145</f>
        <v>0.81142857142857139</v>
      </c>
      <c r="J145" s="86">
        <f t="shared" si="32"/>
        <v>1392</v>
      </c>
      <c r="K145" s="86">
        <f t="shared" si="32"/>
        <v>405</v>
      </c>
      <c r="L145" s="87">
        <f>J145-K145</f>
        <v>987</v>
      </c>
      <c r="M145" s="85">
        <f>K145/J145</f>
        <v>0.29094827586206895</v>
      </c>
      <c r="N145" s="84">
        <f t="shared" si="33"/>
        <v>20</v>
      </c>
      <c r="O145" s="84">
        <f t="shared" si="33"/>
        <v>10</v>
      </c>
      <c r="P145" s="84">
        <f>N145-O145</f>
        <v>10</v>
      </c>
      <c r="Q145" s="85">
        <f>O145/N145</f>
        <v>0.5</v>
      </c>
      <c r="R145" s="86">
        <f t="shared" si="34"/>
        <v>355</v>
      </c>
      <c r="S145" s="86">
        <f t="shared" si="34"/>
        <v>59</v>
      </c>
      <c r="T145" s="87">
        <f>R145-S145</f>
        <v>296</v>
      </c>
      <c r="U145" s="85">
        <f>S145/R145</f>
        <v>0.16619718309859155</v>
      </c>
    </row>
    <row r="146" spans="1:21" ht="19.350000000000001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124</v>
      </c>
      <c r="H146" s="88">
        <f>F146-G146</f>
        <v>91</v>
      </c>
      <c r="I146" s="89">
        <f>G146/F146</f>
        <v>0.57674418604651168</v>
      </c>
      <c r="J146" s="90">
        <f t="shared" si="32"/>
        <v>1920</v>
      </c>
      <c r="K146" s="90">
        <f t="shared" si="32"/>
        <v>657</v>
      </c>
      <c r="L146" s="91">
        <f>J146-K146</f>
        <v>1263</v>
      </c>
      <c r="M146" s="89">
        <f>K146/J146</f>
        <v>0.34218749999999998</v>
      </c>
      <c r="N146" s="88">
        <f t="shared" si="33"/>
        <v>29</v>
      </c>
      <c r="O146" s="88">
        <f t="shared" si="33"/>
        <v>12</v>
      </c>
      <c r="P146" s="88">
        <f>N146-O146</f>
        <v>17</v>
      </c>
      <c r="Q146" s="89">
        <f>O146/N146</f>
        <v>0.41379310344827586</v>
      </c>
      <c r="R146" s="90">
        <f t="shared" si="34"/>
        <v>450</v>
      </c>
      <c r="S146" s="90">
        <f t="shared" si="34"/>
        <v>53</v>
      </c>
      <c r="T146" s="91">
        <f>R146-S146</f>
        <v>397</v>
      </c>
      <c r="U146" s="89">
        <f>S146/R146</f>
        <v>0.11777777777777777</v>
      </c>
    </row>
    <row r="147" spans="1:21" ht="21.75" customHeight="1">
      <c r="A147" s="138" t="s">
        <v>175</v>
      </c>
      <c r="B147" s="138"/>
      <c r="C147" s="138"/>
      <c r="D147" s="138"/>
      <c r="E147" s="138"/>
      <c r="F147" s="92">
        <f t="shared" si="31"/>
        <v>1080</v>
      </c>
      <c r="G147" s="92">
        <f t="shared" si="31"/>
        <v>774</v>
      </c>
      <c r="H147" s="92">
        <f>F147-G147</f>
        <v>306</v>
      </c>
      <c r="I147" s="93">
        <f>G147/F147</f>
        <v>0.71666666666666667</v>
      </c>
      <c r="J147" s="94">
        <f t="shared" si="32"/>
        <v>6645</v>
      </c>
      <c r="K147" s="94">
        <f t="shared" si="32"/>
        <v>2247</v>
      </c>
      <c r="L147" s="95">
        <f>J147-K147</f>
        <v>4398</v>
      </c>
      <c r="M147" s="93">
        <f>K147/J147</f>
        <v>0.33814898419864559</v>
      </c>
      <c r="N147" s="92">
        <f t="shared" si="33"/>
        <v>181</v>
      </c>
      <c r="O147" s="92">
        <f t="shared" si="33"/>
        <v>76</v>
      </c>
      <c r="P147" s="92">
        <f>N147-O147</f>
        <v>105</v>
      </c>
      <c r="Q147" s="93">
        <f>O147/N147</f>
        <v>0.41988950276243092</v>
      </c>
      <c r="R147" s="94">
        <f t="shared" si="34"/>
        <v>1662</v>
      </c>
      <c r="S147" s="94">
        <f t="shared" si="34"/>
        <v>267</v>
      </c>
      <c r="T147" s="95">
        <f>R147-S147</f>
        <v>1395</v>
      </c>
      <c r="U147" s="93">
        <f>S147/R147</f>
        <v>0.16064981949458484</v>
      </c>
    </row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78740157480314998" right="0.78740157480314998" top="1.181102362204725" bottom="1.181102362204725" header="0.78740157480314998" footer="0.78740157480314998"/>
  <pageSetup paperSize="0" fitToWidth="0" fitToHeight="0" pageOrder="overThenDown" orientation="portrait" horizontalDpi="0" verticalDpi="0" copies="0"/>
  <headerFooter alignWithMargins="0">
    <oddHeader>&amp;C&amp;10&amp;A</oddHeader>
    <oddFooter>&amp;C&amp;10Página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workbookViewId="0"/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8" width="5.125" customWidth="1"/>
    <col min="9" max="9" width="7" customWidth="1"/>
    <col min="10" max="12" width="5.125" customWidth="1"/>
    <col min="13" max="13" width="7" customWidth="1"/>
    <col min="14" max="16" width="5.125" customWidth="1"/>
    <col min="17" max="17" width="6.625" customWidth="1"/>
    <col min="18" max="24" width="5.125" customWidth="1"/>
    <col min="25" max="25" width="8.125" customWidth="1"/>
    <col min="26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197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4.6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14</v>
      </c>
      <c r="H8" s="23">
        <f>F8-G8</f>
        <v>0</v>
      </c>
      <c r="I8" s="25">
        <f>G8/F8</f>
        <v>1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14</v>
      </c>
      <c r="X8" s="23">
        <f t="shared" ref="X8:X37" si="2">V8-W8</f>
        <v>0</v>
      </c>
      <c r="Y8" s="25">
        <f t="shared" ref="Y8:Y39" si="3">W8/V8</f>
        <v>1</v>
      </c>
    </row>
    <row r="9" spans="1:25" ht="14.6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26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10</v>
      </c>
      <c r="P9" s="23">
        <f>N9-O9</f>
        <v>0</v>
      </c>
      <c r="Q9" s="25">
        <f>O9/N9</f>
        <v>1</v>
      </c>
      <c r="R9" s="23"/>
      <c r="S9" s="24"/>
      <c r="T9" s="23"/>
      <c r="U9" s="25"/>
      <c r="V9" s="23">
        <f t="shared" si="0"/>
        <v>37</v>
      </c>
      <c r="W9" s="23">
        <f t="shared" si="1"/>
        <v>37</v>
      </c>
      <c r="X9" s="23">
        <f t="shared" si="2"/>
        <v>0</v>
      </c>
      <c r="Y9" s="25">
        <f t="shared" si="3"/>
        <v>1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1</v>
      </c>
      <c r="H10" s="23">
        <f>F10-G10</f>
        <v>19</v>
      </c>
      <c r="I10" s="25">
        <f>G10/F10</f>
        <v>0.05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1</v>
      </c>
      <c r="X10" s="23">
        <f t="shared" si="2"/>
        <v>21</v>
      </c>
      <c r="Y10" s="25">
        <f t="shared" si="3"/>
        <v>4.5454545454545456E-2</v>
      </c>
    </row>
    <row r="11" spans="1:25" ht="14.6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8</v>
      </c>
      <c r="P11" s="23">
        <f>N11-O11</f>
        <v>2</v>
      </c>
      <c r="Q11" s="25">
        <f>O11/N11</f>
        <v>0.8</v>
      </c>
      <c r="R11" s="23"/>
      <c r="S11" s="24"/>
      <c r="T11" s="23"/>
      <c r="U11" s="25"/>
      <c r="V11" s="23">
        <f t="shared" si="0"/>
        <v>10</v>
      </c>
      <c r="W11" s="23">
        <f t="shared" si="1"/>
        <v>8</v>
      </c>
      <c r="X11" s="23">
        <f t="shared" si="2"/>
        <v>2</v>
      </c>
      <c r="Y11" s="25">
        <f t="shared" si="3"/>
        <v>0.8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44</v>
      </c>
      <c r="H12" s="23">
        <f t="shared" ref="H12:H18" si="4">F12-G12</f>
        <v>1</v>
      </c>
      <c r="I12" s="25">
        <f t="shared" ref="I12:I18" si="5">G12/F12</f>
        <v>0.97777777777777775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44</v>
      </c>
      <c r="X12" s="23">
        <f t="shared" si="2"/>
        <v>1</v>
      </c>
      <c r="Y12" s="25">
        <f t="shared" si="3"/>
        <v>0.97777777777777775</v>
      </c>
    </row>
    <row r="13" spans="1:25" ht="14.6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26</v>
      </c>
      <c r="H13" s="23">
        <f t="shared" si="4"/>
        <v>35</v>
      </c>
      <c r="I13" s="25">
        <f t="shared" si="5"/>
        <v>0.42622950819672129</v>
      </c>
      <c r="J13" s="26"/>
      <c r="K13" s="24"/>
      <c r="L13" s="23"/>
      <c r="M13" s="25"/>
      <c r="N13" s="23">
        <v>25</v>
      </c>
      <c r="O13" s="24">
        <v>0</v>
      </c>
      <c r="P13" s="23">
        <f>N13-O13</f>
        <v>25</v>
      </c>
      <c r="Q13" s="25">
        <f>O13/N13</f>
        <v>0</v>
      </c>
      <c r="R13" s="23"/>
      <c r="S13" s="24"/>
      <c r="T13" s="23"/>
      <c r="U13" s="25"/>
      <c r="V13" s="23">
        <f t="shared" si="0"/>
        <v>86</v>
      </c>
      <c r="W13" s="23">
        <f t="shared" si="1"/>
        <v>26</v>
      </c>
      <c r="X13" s="23">
        <f t="shared" si="2"/>
        <v>60</v>
      </c>
      <c r="Y13" s="25">
        <f t="shared" si="3"/>
        <v>0.30232558139534882</v>
      </c>
    </row>
    <row r="14" spans="1:25" ht="14.6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4"/>
        <v>0</v>
      </c>
      <c r="I14" s="25">
        <f t="shared" si="5"/>
        <v>1</v>
      </c>
      <c r="J14" s="26">
        <v>15</v>
      </c>
      <c r="K14" s="24">
        <v>12</v>
      </c>
      <c r="L14" s="23">
        <f>J14-K14</f>
        <v>3</v>
      </c>
      <c r="M14" s="25">
        <f>K14/J14</f>
        <v>0.8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42</v>
      </c>
      <c r="X14" s="23">
        <f t="shared" si="2"/>
        <v>3</v>
      </c>
      <c r="Y14" s="25">
        <f t="shared" si="3"/>
        <v>0.93333333333333335</v>
      </c>
    </row>
    <row r="15" spans="1:25" ht="14.65" customHeight="1">
      <c r="A15" s="103"/>
      <c r="B15" s="104"/>
      <c r="C15" s="105"/>
      <c r="D15" s="21"/>
      <c r="E15" s="22" t="s">
        <v>66</v>
      </c>
      <c r="F15" s="23">
        <v>10</v>
      </c>
      <c r="G15" s="24">
        <v>3</v>
      </c>
      <c r="H15" s="23">
        <f t="shared" si="4"/>
        <v>7</v>
      </c>
      <c r="I15" s="25">
        <f t="shared" si="5"/>
        <v>0.3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3</v>
      </c>
      <c r="X15" s="23">
        <f t="shared" si="2"/>
        <v>7</v>
      </c>
      <c r="Y15" s="25">
        <f t="shared" si="3"/>
        <v>0.3</v>
      </c>
    </row>
    <row r="16" spans="1:25" ht="14.65" customHeight="1">
      <c r="A16" s="103"/>
      <c r="B16" s="104"/>
      <c r="C16" s="105"/>
      <c r="D16" s="21"/>
      <c r="E16" s="22" t="s">
        <v>67</v>
      </c>
      <c r="F16" s="23">
        <v>2</v>
      </c>
      <c r="G16" s="24">
        <v>1</v>
      </c>
      <c r="H16" s="23">
        <f t="shared" si="4"/>
        <v>1</v>
      </c>
      <c r="I16" s="25">
        <f t="shared" si="5"/>
        <v>0.5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2</v>
      </c>
      <c r="W16" s="23">
        <f t="shared" si="1"/>
        <v>1</v>
      </c>
      <c r="X16" s="23">
        <f t="shared" si="2"/>
        <v>1</v>
      </c>
      <c r="Y16" s="25">
        <f t="shared" si="3"/>
        <v>0.5</v>
      </c>
    </row>
    <row r="17" spans="1:25" ht="14.65" customHeight="1">
      <c r="A17" s="103"/>
      <c r="B17" s="104"/>
      <c r="C17" s="105"/>
      <c r="D17" s="21"/>
      <c r="E17" s="22" t="s">
        <v>68</v>
      </c>
      <c r="F17" s="23">
        <v>28</v>
      </c>
      <c r="G17" s="24">
        <v>27</v>
      </c>
      <c r="H17" s="23">
        <f t="shared" si="4"/>
        <v>1</v>
      </c>
      <c r="I17" s="25">
        <f t="shared" si="5"/>
        <v>0.9642857142857143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28</v>
      </c>
      <c r="W17" s="23">
        <f t="shared" si="1"/>
        <v>27</v>
      </c>
      <c r="X17" s="23">
        <f t="shared" si="2"/>
        <v>1</v>
      </c>
      <c r="Y17" s="25">
        <f t="shared" si="3"/>
        <v>0.9642857142857143</v>
      </c>
    </row>
    <row r="18" spans="1:25" ht="14.65" customHeight="1">
      <c r="A18" s="103"/>
      <c r="B18" s="104"/>
      <c r="C18" s="105"/>
      <c r="D18" s="21"/>
      <c r="E18" s="22" t="s">
        <v>69</v>
      </c>
      <c r="F18" s="23">
        <v>20</v>
      </c>
      <c r="G18" s="24">
        <v>20</v>
      </c>
      <c r="H18" s="23">
        <f t="shared" si="4"/>
        <v>0</v>
      </c>
      <c r="I18" s="25">
        <f t="shared" si="5"/>
        <v>1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20</v>
      </c>
      <c r="X18" s="23">
        <f t="shared" si="2"/>
        <v>2</v>
      </c>
      <c r="Y18" s="25">
        <f t="shared" si="3"/>
        <v>0.90909090909090906</v>
      </c>
    </row>
    <row r="19" spans="1:25" ht="14.6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13</v>
      </c>
      <c r="P19" s="23">
        <f>N19-O19</f>
        <v>21</v>
      </c>
      <c r="Q19" s="25">
        <f>O19/N19</f>
        <v>0.38235294117647056</v>
      </c>
      <c r="R19" s="23"/>
      <c r="S19" s="24"/>
      <c r="T19" s="23"/>
      <c r="U19" s="25"/>
      <c r="V19" s="23">
        <f t="shared" si="0"/>
        <v>34</v>
      </c>
      <c r="W19" s="23">
        <f t="shared" si="1"/>
        <v>13</v>
      </c>
      <c r="X19" s="23">
        <f t="shared" si="2"/>
        <v>21</v>
      </c>
      <c r="Y19" s="25">
        <f t="shared" si="3"/>
        <v>0.38235294117647056</v>
      </c>
    </row>
    <row r="20" spans="1:25" ht="14.65" customHeight="1">
      <c r="A20" s="103"/>
      <c r="B20" s="104"/>
      <c r="C20" s="105"/>
      <c r="D20" s="21"/>
      <c r="E20" s="22" t="s">
        <v>71</v>
      </c>
      <c r="F20" s="23">
        <v>29</v>
      </c>
      <c r="G20" s="24">
        <v>29</v>
      </c>
      <c r="H20" s="23">
        <f t="shared" ref="H20:H27" si="6">F20-G20</f>
        <v>0</v>
      </c>
      <c r="I20" s="25">
        <f t="shared" ref="I20:I27" si="7">G20/F20</f>
        <v>1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29</v>
      </c>
      <c r="X20" s="23">
        <f t="shared" si="2"/>
        <v>0</v>
      </c>
      <c r="Y20" s="25">
        <f t="shared" si="3"/>
        <v>1</v>
      </c>
    </row>
    <row r="21" spans="1:25" ht="14.65" customHeight="1">
      <c r="A21" s="103"/>
      <c r="B21" s="104"/>
      <c r="C21" s="105"/>
      <c r="D21" s="21"/>
      <c r="E21" s="22" t="s">
        <v>72</v>
      </c>
      <c r="F21" s="23">
        <v>10</v>
      </c>
      <c r="G21" s="24">
        <v>8</v>
      </c>
      <c r="H21" s="23">
        <f t="shared" si="6"/>
        <v>2</v>
      </c>
      <c r="I21" s="25">
        <f t="shared" si="7"/>
        <v>0.8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10</v>
      </c>
      <c r="W21" s="23">
        <f t="shared" si="1"/>
        <v>8</v>
      </c>
      <c r="X21" s="23">
        <f t="shared" si="2"/>
        <v>2</v>
      </c>
      <c r="Y21" s="25">
        <f t="shared" si="3"/>
        <v>0.8</v>
      </c>
    </row>
    <row r="22" spans="1:25" ht="14.65" customHeight="1">
      <c r="A22" s="103"/>
      <c r="B22" s="104"/>
      <c r="C22" s="105"/>
      <c r="D22" s="21"/>
      <c r="E22" s="22" t="s">
        <v>73</v>
      </c>
      <c r="F22" s="23">
        <v>12</v>
      </c>
      <c r="G22" s="24">
        <v>3</v>
      </c>
      <c r="H22" s="23">
        <f t="shared" si="6"/>
        <v>9</v>
      </c>
      <c r="I22" s="25">
        <f t="shared" si="7"/>
        <v>0.25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12</v>
      </c>
      <c r="W22" s="23">
        <f t="shared" si="1"/>
        <v>3</v>
      </c>
      <c r="X22" s="23">
        <f t="shared" si="2"/>
        <v>9</v>
      </c>
      <c r="Y22" s="25">
        <f t="shared" si="3"/>
        <v>0.25</v>
      </c>
    </row>
    <row r="23" spans="1:25" ht="14.65" customHeight="1">
      <c r="A23" s="103"/>
      <c r="B23" s="104"/>
      <c r="C23" s="105"/>
      <c r="D23" s="21"/>
      <c r="E23" s="22" t="s">
        <v>74</v>
      </c>
      <c r="F23" s="23">
        <v>10</v>
      </c>
      <c r="G23" s="24">
        <v>5</v>
      </c>
      <c r="H23" s="23">
        <f t="shared" si="6"/>
        <v>5</v>
      </c>
      <c r="I23" s="25">
        <f t="shared" si="7"/>
        <v>0.5</v>
      </c>
      <c r="J23" s="26"/>
      <c r="K23" s="24"/>
      <c r="L23" s="23"/>
      <c r="M23" s="25"/>
      <c r="N23" s="23">
        <v>4</v>
      </c>
      <c r="O23" s="24">
        <v>1</v>
      </c>
      <c r="P23" s="23">
        <f>N23-O23</f>
        <v>3</v>
      </c>
      <c r="Q23" s="25">
        <f>O23/N23</f>
        <v>0.25</v>
      </c>
      <c r="R23" s="23"/>
      <c r="S23" s="24"/>
      <c r="T23" s="23"/>
      <c r="U23" s="25"/>
      <c r="V23" s="23">
        <f t="shared" si="0"/>
        <v>14</v>
      </c>
      <c r="W23" s="23">
        <f t="shared" si="1"/>
        <v>6</v>
      </c>
      <c r="X23" s="23">
        <f t="shared" si="2"/>
        <v>8</v>
      </c>
      <c r="Y23" s="25">
        <f t="shared" si="3"/>
        <v>0.42857142857142855</v>
      </c>
    </row>
    <row r="24" spans="1:25" ht="14.65" customHeight="1">
      <c r="A24" s="103"/>
      <c r="B24" s="104"/>
      <c r="C24" s="105"/>
      <c r="D24" s="21"/>
      <c r="E24" s="22" t="s">
        <v>75</v>
      </c>
      <c r="F24" s="23">
        <v>40</v>
      </c>
      <c r="G24" s="24">
        <v>16</v>
      </c>
      <c r="H24" s="23">
        <f t="shared" si="6"/>
        <v>24</v>
      </c>
      <c r="I24" s="25">
        <f t="shared" si="7"/>
        <v>0.4</v>
      </c>
      <c r="J24" s="26"/>
      <c r="K24" s="24"/>
      <c r="L24" s="23"/>
      <c r="M24" s="25"/>
      <c r="N24" s="23">
        <v>8</v>
      </c>
      <c r="O24" s="24">
        <v>1</v>
      </c>
      <c r="P24" s="23">
        <f>N24-O24</f>
        <v>7</v>
      </c>
      <c r="Q24" s="25">
        <f>O24/N24</f>
        <v>0.125</v>
      </c>
      <c r="R24" s="23"/>
      <c r="S24" s="24"/>
      <c r="T24" s="23"/>
      <c r="U24" s="25"/>
      <c r="V24" s="23">
        <f t="shared" si="0"/>
        <v>48</v>
      </c>
      <c r="W24" s="23">
        <f t="shared" si="1"/>
        <v>17</v>
      </c>
      <c r="X24" s="23">
        <f t="shared" si="2"/>
        <v>31</v>
      </c>
      <c r="Y24" s="25">
        <f t="shared" si="3"/>
        <v>0.35416666666666669</v>
      </c>
    </row>
    <row r="25" spans="1:25" ht="14.6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4.6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0</v>
      </c>
      <c r="H26" s="23">
        <f t="shared" si="6"/>
        <v>9</v>
      </c>
      <c r="I26" s="25">
        <f t="shared" si="7"/>
        <v>0</v>
      </c>
      <c r="J26" s="26"/>
      <c r="K26" s="24"/>
      <c r="L26" s="23"/>
      <c r="M26" s="25"/>
      <c r="N26" s="23">
        <v>3</v>
      </c>
      <c r="O26" s="24">
        <v>0</v>
      </c>
      <c r="P26" s="23">
        <f>N26-O26</f>
        <v>3</v>
      </c>
      <c r="Q26" s="25">
        <f>O26/N26</f>
        <v>0</v>
      </c>
      <c r="R26" s="23"/>
      <c r="S26" s="24"/>
      <c r="T26" s="23"/>
      <c r="U26" s="25"/>
      <c r="V26" s="23">
        <f t="shared" si="0"/>
        <v>12</v>
      </c>
      <c r="W26" s="23">
        <f t="shared" si="1"/>
        <v>0</v>
      </c>
      <c r="X26" s="23">
        <f t="shared" si="2"/>
        <v>12</v>
      </c>
      <c r="Y26" s="25">
        <f t="shared" si="3"/>
        <v>0</v>
      </c>
    </row>
    <row r="27" spans="1:25" ht="14.6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0</v>
      </c>
      <c r="H27" s="23">
        <f t="shared" si="6"/>
        <v>9</v>
      </c>
      <c r="I27" s="25">
        <f t="shared" si="7"/>
        <v>0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0</v>
      </c>
      <c r="X27" s="23">
        <f t="shared" si="2"/>
        <v>9</v>
      </c>
      <c r="Y27" s="25">
        <f t="shared" si="3"/>
        <v>0</v>
      </c>
    </row>
    <row r="28" spans="1:25" ht="14.6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>
        <v>8</v>
      </c>
      <c r="L28" s="23">
        <f>J28-K28</f>
        <v>0</v>
      </c>
      <c r="M28" s="25">
        <f>K28/J28</f>
        <v>1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8</v>
      </c>
      <c r="X28" s="23">
        <f t="shared" si="2"/>
        <v>0</v>
      </c>
      <c r="Y28" s="25">
        <f t="shared" si="3"/>
        <v>1</v>
      </c>
    </row>
    <row r="29" spans="1:25" ht="14.6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12</v>
      </c>
      <c r="H29" s="23">
        <f t="shared" ref="H29:H53" si="8">F29-G29</f>
        <v>0</v>
      </c>
      <c r="I29" s="25">
        <f t="shared" ref="I29:I60" si="9">G29/F29</f>
        <v>1</v>
      </c>
      <c r="J29" s="26">
        <v>4</v>
      </c>
      <c r="K29" s="24">
        <v>1</v>
      </c>
      <c r="L29" s="23">
        <f>J29-K29</f>
        <v>3</v>
      </c>
      <c r="M29" s="25">
        <f>K29/J29</f>
        <v>0.25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13</v>
      </c>
      <c r="X29" s="23">
        <f t="shared" si="2"/>
        <v>3</v>
      </c>
      <c r="Y29" s="25">
        <f t="shared" si="3"/>
        <v>0.8125</v>
      </c>
    </row>
    <row r="30" spans="1:25" ht="14.6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4.6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9</v>
      </c>
      <c r="H31" s="23">
        <f t="shared" si="8"/>
        <v>1</v>
      </c>
      <c r="I31" s="25">
        <f t="shared" si="9"/>
        <v>0.9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2</v>
      </c>
      <c r="T31" s="23">
        <f>R31-S31</f>
        <v>2</v>
      </c>
      <c r="U31" s="25">
        <f>S31/R31</f>
        <v>0.5</v>
      </c>
      <c r="V31" s="23">
        <f t="shared" si="0"/>
        <v>14</v>
      </c>
      <c r="W31" s="23">
        <f t="shared" si="1"/>
        <v>11</v>
      </c>
      <c r="X31" s="23">
        <f t="shared" si="2"/>
        <v>3</v>
      </c>
      <c r="Y31" s="25">
        <f t="shared" si="3"/>
        <v>0.7857142857142857</v>
      </c>
    </row>
    <row r="32" spans="1:25" ht="14.6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3</v>
      </c>
      <c r="H32" s="23">
        <f t="shared" si="8"/>
        <v>7</v>
      </c>
      <c r="I32" s="25">
        <f t="shared" si="9"/>
        <v>0.3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3</v>
      </c>
      <c r="X32" s="23">
        <f t="shared" si="2"/>
        <v>8</v>
      </c>
      <c r="Y32" s="25">
        <f t="shared" si="3"/>
        <v>0.27272727272727271</v>
      </c>
    </row>
    <row r="33" spans="1:25" ht="14.6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10</v>
      </c>
      <c r="H33" s="23">
        <f t="shared" si="8"/>
        <v>0</v>
      </c>
      <c r="I33" s="25">
        <f t="shared" si="9"/>
        <v>1</v>
      </c>
      <c r="J33" s="26">
        <v>10</v>
      </c>
      <c r="K33" s="24">
        <v>6</v>
      </c>
      <c r="L33" s="23">
        <f>J33-K33</f>
        <v>4</v>
      </c>
      <c r="M33" s="25">
        <f>K33/J33</f>
        <v>0.6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16</v>
      </c>
      <c r="X33" s="23">
        <f t="shared" si="2"/>
        <v>4</v>
      </c>
      <c r="Y33" s="25">
        <f t="shared" si="3"/>
        <v>0.8</v>
      </c>
    </row>
    <row r="34" spans="1:25" ht="14.6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8"/>
        <v>0</v>
      </c>
      <c r="I34" s="25">
        <f t="shared" si="9"/>
        <v>1</v>
      </c>
      <c r="J34" s="26"/>
      <c r="K34" s="24"/>
      <c r="L34" s="23"/>
      <c r="M34" s="25"/>
      <c r="N34" s="23">
        <v>4</v>
      </c>
      <c r="O34" s="24">
        <v>0</v>
      </c>
      <c r="P34" s="23">
        <f>N34-O34</f>
        <v>4</v>
      </c>
      <c r="Q34" s="25">
        <f>O34/N34</f>
        <v>0</v>
      </c>
      <c r="R34" s="23"/>
      <c r="S34" s="24"/>
      <c r="T34" s="23"/>
      <c r="U34" s="25"/>
      <c r="V34" s="23">
        <f t="shared" si="0"/>
        <v>13</v>
      </c>
      <c r="W34" s="23">
        <f t="shared" si="1"/>
        <v>9</v>
      </c>
      <c r="X34" s="23">
        <f t="shared" si="2"/>
        <v>4</v>
      </c>
      <c r="Y34" s="25">
        <f t="shared" si="3"/>
        <v>0.69230769230769229</v>
      </c>
    </row>
    <row r="35" spans="1:25" ht="14.6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5</v>
      </c>
      <c r="H35" s="23">
        <f t="shared" si="8"/>
        <v>1</v>
      </c>
      <c r="I35" s="25">
        <f t="shared" si="9"/>
        <v>0.83333333333333337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5</v>
      </c>
      <c r="X35" s="23">
        <f t="shared" si="2"/>
        <v>1</v>
      </c>
      <c r="Y35" s="25">
        <f t="shared" si="3"/>
        <v>0.83333333333333337</v>
      </c>
    </row>
    <row r="36" spans="1:25" ht="14.6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5</v>
      </c>
      <c r="H36" s="23">
        <f t="shared" si="8"/>
        <v>0</v>
      </c>
      <c r="I36" s="25">
        <f t="shared" si="9"/>
        <v>1</v>
      </c>
      <c r="J36" s="26"/>
      <c r="K36" s="24"/>
      <c r="L36" s="23" t="s">
        <v>94</v>
      </c>
      <c r="M36" s="25"/>
      <c r="N36" s="23">
        <v>3</v>
      </c>
      <c r="O36" s="24">
        <v>3</v>
      </c>
      <c r="P36" s="23">
        <f>N36-O36</f>
        <v>0</v>
      </c>
      <c r="Q36" s="25">
        <f>O36/N36</f>
        <v>1</v>
      </c>
      <c r="R36" s="23"/>
      <c r="S36" s="24"/>
      <c r="T36" s="23"/>
      <c r="U36" s="25"/>
      <c r="V36" s="23">
        <f t="shared" si="0"/>
        <v>8</v>
      </c>
      <c r="W36" s="23">
        <f t="shared" si="1"/>
        <v>8</v>
      </c>
      <c r="X36" s="23">
        <f t="shared" si="2"/>
        <v>0</v>
      </c>
      <c r="Y36" s="25">
        <f t="shared" si="3"/>
        <v>1</v>
      </c>
    </row>
    <row r="37" spans="1:25" ht="14.6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8</v>
      </c>
      <c r="H37" s="23">
        <f t="shared" si="8"/>
        <v>2</v>
      </c>
      <c r="I37" s="25">
        <f t="shared" si="9"/>
        <v>0.8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8</v>
      </c>
      <c r="X37" s="23">
        <f t="shared" si="2"/>
        <v>2</v>
      </c>
      <c r="Y37" s="25">
        <f t="shared" si="3"/>
        <v>0.8</v>
      </c>
    </row>
    <row r="38" spans="1:25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469</v>
      </c>
      <c r="G38" s="27">
        <f>SUM(G8:G37)</f>
        <v>336</v>
      </c>
      <c r="H38" s="27">
        <f t="shared" si="8"/>
        <v>133</v>
      </c>
      <c r="I38" s="28">
        <f t="shared" si="9"/>
        <v>0.71641791044776115</v>
      </c>
      <c r="J38" s="27">
        <f>SUM(J8:J37)</f>
        <v>41</v>
      </c>
      <c r="K38" s="27">
        <f>SUM(K8:K37)</f>
        <v>28</v>
      </c>
      <c r="L38" s="27">
        <f>J38-K38</f>
        <v>13</v>
      </c>
      <c r="M38" s="28">
        <f>K38/J38</f>
        <v>0.68292682926829273</v>
      </c>
      <c r="N38" s="27">
        <f>SUM(N8:N37)</f>
        <v>103</v>
      </c>
      <c r="O38" s="27">
        <f>SUM(O8:O37)</f>
        <v>36</v>
      </c>
      <c r="P38" s="27">
        <f>SUM(P8:P37)</f>
        <v>67</v>
      </c>
      <c r="Q38" s="28">
        <f>O38/N38</f>
        <v>0.34951456310679613</v>
      </c>
      <c r="R38" s="27">
        <f>SUM(R8:R37)</f>
        <v>4</v>
      </c>
      <c r="S38" s="27">
        <f>SUM(S8:S37)</f>
        <v>2</v>
      </c>
      <c r="T38" s="27">
        <f>SUM(T8:T37)</f>
        <v>2</v>
      </c>
      <c r="U38" s="28">
        <f>S38/R38</f>
        <v>0.5</v>
      </c>
      <c r="V38" s="27">
        <f>SUM(V8:V37)</f>
        <v>617</v>
      </c>
      <c r="W38" s="27">
        <f>SUM(W8:W37)</f>
        <v>402</v>
      </c>
      <c r="X38" s="27">
        <f>SUM(X8:X37)</f>
        <v>215</v>
      </c>
      <c r="Y38" s="28">
        <f t="shared" si="3"/>
        <v>0.65153970826580232</v>
      </c>
    </row>
    <row r="39" spans="1:25" ht="14.6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0</v>
      </c>
      <c r="H39" s="33">
        <f t="shared" si="8"/>
        <v>8</v>
      </c>
      <c r="I39" s="35">
        <f t="shared" si="9"/>
        <v>0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0</v>
      </c>
      <c r="X39" s="33">
        <f t="shared" ref="X39:X53" si="12">V39-W39</f>
        <v>15</v>
      </c>
      <c r="Y39" s="35">
        <f t="shared" si="3"/>
        <v>0</v>
      </c>
    </row>
    <row r="40" spans="1:25" ht="14.6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8"/>
        <v>0</v>
      </c>
      <c r="I40" s="35">
        <f t="shared" si="9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13</v>
      </c>
      <c r="X40" s="33">
        <f t="shared" si="12"/>
        <v>0</v>
      </c>
      <c r="Y40" s="35">
        <f t="shared" ref="Y40:Y56" si="13">W40/V40</f>
        <v>1</v>
      </c>
    </row>
    <row r="41" spans="1:25" ht="14.6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9</v>
      </c>
      <c r="H41" s="33">
        <f t="shared" si="8"/>
        <v>1</v>
      </c>
      <c r="I41" s="35">
        <f t="shared" si="9"/>
        <v>0.9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9</v>
      </c>
      <c r="X41" s="33">
        <f t="shared" si="12"/>
        <v>1</v>
      </c>
      <c r="Y41" s="35">
        <f t="shared" si="13"/>
        <v>0.9</v>
      </c>
    </row>
    <row r="42" spans="1:25" ht="14.6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7</v>
      </c>
      <c r="H42" s="33">
        <f t="shared" si="8"/>
        <v>3</v>
      </c>
      <c r="I42" s="35">
        <f t="shared" si="9"/>
        <v>0.7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7</v>
      </c>
      <c r="X42" s="33">
        <f t="shared" si="12"/>
        <v>3</v>
      </c>
      <c r="Y42" s="35">
        <f t="shared" si="13"/>
        <v>0.7</v>
      </c>
    </row>
    <row r="43" spans="1:25" ht="14.6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25" ht="14.6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10</v>
      </c>
      <c r="H44" s="33">
        <f t="shared" si="8"/>
        <v>0</v>
      </c>
      <c r="I44" s="35">
        <f t="shared" si="9"/>
        <v>1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10</v>
      </c>
      <c r="X44" s="33">
        <f t="shared" si="12"/>
        <v>0</v>
      </c>
      <c r="Y44" s="35">
        <f t="shared" si="13"/>
        <v>1</v>
      </c>
    </row>
    <row r="45" spans="1:25" ht="14.6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8"/>
        <v>0</v>
      </c>
      <c r="I45" s="35">
        <f t="shared" si="9"/>
        <v>1</v>
      </c>
      <c r="J45" s="36">
        <v>2</v>
      </c>
      <c r="K45" s="34">
        <v>1</v>
      </c>
      <c r="L45" s="33">
        <f>J45-K45</f>
        <v>1</v>
      </c>
      <c r="M45" s="35">
        <f>K45/J45</f>
        <v>0.5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4</v>
      </c>
      <c r="X45" s="33">
        <f t="shared" si="12"/>
        <v>1</v>
      </c>
      <c r="Y45" s="35">
        <f t="shared" si="13"/>
        <v>0.8</v>
      </c>
    </row>
    <row r="46" spans="1:25" ht="14.6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5</v>
      </c>
      <c r="S46" s="34">
        <v>1</v>
      </c>
      <c r="T46" s="33">
        <f>R46-S46</f>
        <v>4</v>
      </c>
      <c r="U46" s="35">
        <f>S46/R46</f>
        <v>0.2</v>
      </c>
      <c r="V46" s="33">
        <f t="shared" si="10"/>
        <v>18</v>
      </c>
      <c r="W46" s="33">
        <f t="shared" si="11"/>
        <v>14</v>
      </c>
      <c r="X46" s="33">
        <f t="shared" si="12"/>
        <v>4</v>
      </c>
      <c r="Y46" s="35">
        <f t="shared" si="13"/>
        <v>0.77777777777777779</v>
      </c>
    </row>
    <row r="47" spans="1:25" ht="14.6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22</v>
      </c>
      <c r="H47" s="33">
        <f t="shared" si="8"/>
        <v>8</v>
      </c>
      <c r="I47" s="35">
        <f t="shared" si="9"/>
        <v>0.73333333333333328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22</v>
      </c>
      <c r="X47" s="33">
        <f t="shared" si="12"/>
        <v>8</v>
      </c>
      <c r="Y47" s="35">
        <f t="shared" si="13"/>
        <v>0.73333333333333328</v>
      </c>
    </row>
    <row r="48" spans="1:25" ht="14.6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0</v>
      </c>
      <c r="H48" s="33">
        <f t="shared" si="8"/>
        <v>5</v>
      </c>
      <c r="I48" s="35">
        <f t="shared" si="9"/>
        <v>0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0</v>
      </c>
      <c r="X48" s="33">
        <f t="shared" si="12"/>
        <v>5</v>
      </c>
      <c r="Y48" s="35">
        <f t="shared" si="13"/>
        <v>0</v>
      </c>
    </row>
    <row r="49" spans="1:25" ht="14.6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13</v>
      </c>
      <c r="L49" s="33">
        <f>J49-K49</f>
        <v>1</v>
      </c>
      <c r="M49" s="35">
        <f>K49/J49</f>
        <v>0.9285714285714286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22</v>
      </c>
      <c r="X49" s="33">
        <f t="shared" si="12"/>
        <v>1</v>
      </c>
      <c r="Y49" s="35">
        <f t="shared" si="13"/>
        <v>0.95652173913043481</v>
      </c>
    </row>
    <row r="50" spans="1:25" ht="14.6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10</v>
      </c>
      <c r="H50" s="33">
        <f t="shared" si="8"/>
        <v>0</v>
      </c>
      <c r="I50" s="35">
        <f t="shared" si="9"/>
        <v>1</v>
      </c>
      <c r="J50" s="36"/>
      <c r="K50" s="34"/>
      <c r="L50" s="33"/>
      <c r="M50" s="35"/>
      <c r="N50" s="33">
        <v>2</v>
      </c>
      <c r="O50" s="34">
        <v>2</v>
      </c>
      <c r="P50" s="33">
        <f>N50-O50</f>
        <v>0</v>
      </c>
      <c r="Q50" s="35">
        <f>O50/N50</f>
        <v>1</v>
      </c>
      <c r="R50" s="33"/>
      <c r="S50" s="34"/>
      <c r="T50" s="33"/>
      <c r="U50" s="35"/>
      <c r="V50" s="33">
        <f t="shared" si="10"/>
        <v>12</v>
      </c>
      <c r="W50" s="33">
        <f t="shared" si="11"/>
        <v>12</v>
      </c>
      <c r="X50" s="33">
        <f t="shared" si="12"/>
        <v>0</v>
      </c>
      <c r="Y50" s="35">
        <f t="shared" si="13"/>
        <v>1</v>
      </c>
    </row>
    <row r="51" spans="1:25" ht="14.6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4</v>
      </c>
      <c r="L51" s="33">
        <f>J51-K51</f>
        <v>1</v>
      </c>
      <c r="M51" s="35">
        <f>K51/J51</f>
        <v>0.8</v>
      </c>
      <c r="N51" s="33">
        <v>5</v>
      </c>
      <c r="O51" s="34">
        <v>4</v>
      </c>
      <c r="P51" s="33">
        <f>N51-O51</f>
        <v>1</v>
      </c>
      <c r="Q51" s="35">
        <f>O51/N51</f>
        <v>0.8</v>
      </c>
      <c r="R51" s="33"/>
      <c r="S51" s="34"/>
      <c r="T51" s="33"/>
      <c r="U51" s="35"/>
      <c r="V51" s="33">
        <f t="shared" si="10"/>
        <v>24</v>
      </c>
      <c r="W51" s="33">
        <f t="shared" si="11"/>
        <v>22</v>
      </c>
      <c r="X51" s="33">
        <f t="shared" si="12"/>
        <v>2</v>
      </c>
      <c r="Y51" s="35">
        <f t="shared" si="13"/>
        <v>0.91666666666666663</v>
      </c>
    </row>
    <row r="52" spans="1:25" ht="14.6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3</v>
      </c>
      <c r="H52" s="33">
        <f t="shared" si="8"/>
        <v>2</v>
      </c>
      <c r="I52" s="35">
        <f t="shared" si="9"/>
        <v>0.6</v>
      </c>
      <c r="J52" s="36">
        <v>1</v>
      </c>
      <c r="K52" s="34"/>
      <c r="L52" s="33">
        <f>J52-K52</f>
        <v>1</v>
      </c>
      <c r="M52" s="35">
        <f>K52/J52</f>
        <v>0</v>
      </c>
      <c r="N52" s="33">
        <v>2</v>
      </c>
      <c r="O52" s="34">
        <v>1</v>
      </c>
      <c r="P52" s="33">
        <f>N52-O52</f>
        <v>1</v>
      </c>
      <c r="Q52" s="35">
        <f>O52/N52</f>
        <v>0.5</v>
      </c>
      <c r="R52" s="33"/>
      <c r="S52" s="34"/>
      <c r="T52" s="33"/>
      <c r="U52" s="35"/>
      <c r="V52" s="33">
        <f t="shared" si="10"/>
        <v>8</v>
      </c>
      <c r="W52" s="33">
        <f t="shared" si="11"/>
        <v>4</v>
      </c>
      <c r="X52" s="33">
        <f t="shared" si="12"/>
        <v>4</v>
      </c>
      <c r="Y52" s="35">
        <f t="shared" si="13"/>
        <v>0.5</v>
      </c>
    </row>
    <row r="53" spans="1:25" ht="14.6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8"/>
        <v>0</v>
      </c>
      <c r="I53" s="35">
        <f t="shared" si="9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20</v>
      </c>
      <c r="X53" s="33">
        <f t="shared" si="12"/>
        <v>0</v>
      </c>
      <c r="Y53" s="35">
        <f t="shared" si="13"/>
        <v>1</v>
      </c>
    </row>
    <row r="54" spans="1:25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27">
        <f>SUM(G39:G53)</f>
        <v>129</v>
      </c>
      <c r="H54" s="27">
        <f>SUM(H39:H53)</f>
        <v>33</v>
      </c>
      <c r="I54" s="28">
        <f t="shared" si="9"/>
        <v>0.79629629629629628</v>
      </c>
      <c r="J54" s="27">
        <f>SUM(J39:J53)</f>
        <v>22</v>
      </c>
      <c r="K54" s="27">
        <f>SUM(K39:K53)</f>
        <v>18</v>
      </c>
      <c r="L54" s="27">
        <f>SUM(L39:L53)</f>
        <v>4</v>
      </c>
      <c r="M54" s="28">
        <f>K54/J54</f>
        <v>0.81818181818181823</v>
      </c>
      <c r="N54" s="27">
        <f>SUM(N39:N53)</f>
        <v>20</v>
      </c>
      <c r="O54" s="27">
        <f>SUM(O39:O53)</f>
        <v>11</v>
      </c>
      <c r="P54" s="27">
        <f>N54-O54</f>
        <v>9</v>
      </c>
      <c r="Q54" s="28">
        <f>O54/N54</f>
        <v>0.55000000000000004</v>
      </c>
      <c r="R54" s="27">
        <f>SUM(R39:R53)</f>
        <v>5</v>
      </c>
      <c r="S54" s="27">
        <f>SUM(S39:S53)</f>
        <v>1</v>
      </c>
      <c r="T54" s="27">
        <f>R54-S54</f>
        <v>4</v>
      </c>
      <c r="U54" s="28">
        <f>S54/R54</f>
        <v>0.2</v>
      </c>
      <c r="V54" s="27">
        <f>SUM(V39:V53)</f>
        <v>209</v>
      </c>
      <c r="W54" s="27">
        <f>SUM(W39:W53)</f>
        <v>159</v>
      </c>
      <c r="X54" s="27">
        <f>SUM(X39:X53)</f>
        <v>50</v>
      </c>
      <c r="Y54" s="28">
        <f t="shared" si="13"/>
        <v>0.76076555023923442</v>
      </c>
    </row>
    <row r="55" spans="1:25" ht="14.6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>
        <v>3</v>
      </c>
      <c r="L55" s="40">
        <f>J55-K55</f>
        <v>0</v>
      </c>
      <c r="M55" s="42">
        <f>K55/J55</f>
        <v>1</v>
      </c>
      <c r="N55" s="40">
        <v>3</v>
      </c>
      <c r="O55" s="41">
        <v>1</v>
      </c>
      <c r="P55" s="40">
        <v>3</v>
      </c>
      <c r="Q55" s="42">
        <f>O55/N55</f>
        <v>0.33333333333333331</v>
      </c>
      <c r="R55" s="42"/>
      <c r="S55" s="43"/>
      <c r="T55" s="42"/>
      <c r="U55" s="42"/>
      <c r="V55" s="40">
        <f>F55+J55+N55</f>
        <v>13</v>
      </c>
      <c r="W55" s="40">
        <f>G55+K55+O55</f>
        <v>11</v>
      </c>
      <c r="X55" s="40">
        <f t="shared" ref="X55:X69" si="15">V55-W55</f>
        <v>2</v>
      </c>
      <c r="Y55" s="42">
        <f t="shared" si="13"/>
        <v>0.84615384615384615</v>
      </c>
    </row>
    <row r="56" spans="1:25" ht="14.6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>
        <v>2</v>
      </c>
      <c r="L56" s="40">
        <f>J56-K56</f>
        <v>1</v>
      </c>
      <c r="M56" s="42">
        <f>K56/J56</f>
        <v>0.66666666666666663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12</v>
      </c>
      <c r="X56" s="40">
        <f t="shared" si="15"/>
        <v>1</v>
      </c>
      <c r="Y56" s="42">
        <f t="shared" si="13"/>
        <v>0.92307692307692313</v>
      </c>
    </row>
    <row r="57" spans="1:25" ht="14.6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  <c r="V57" s="40">
        <f>F57+N57</f>
        <v>12</v>
      </c>
      <c r="W57" s="40">
        <f>G57+O57</f>
        <v>12</v>
      </c>
      <c r="X57" s="40">
        <f t="shared" si="15"/>
        <v>0</v>
      </c>
      <c r="Y57" s="42">
        <f>W58/V57</f>
        <v>0.83333333333333337</v>
      </c>
    </row>
    <row r="58" spans="1:25" ht="14.6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10</v>
      </c>
      <c r="H58" s="40">
        <f t="shared" si="14"/>
        <v>0</v>
      </c>
      <c r="I58" s="42">
        <f t="shared" si="9"/>
        <v>1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10</v>
      </c>
      <c r="X58" s="40">
        <f t="shared" si="15"/>
        <v>0</v>
      </c>
      <c r="Y58" s="42">
        <f t="shared" ref="Y58:Y86" si="18">W58/V58</f>
        <v>1</v>
      </c>
    </row>
    <row r="59" spans="1:25" ht="14.6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9</v>
      </c>
      <c r="H59" s="40">
        <f t="shared" si="14"/>
        <v>1</v>
      </c>
      <c r="I59" s="42">
        <f t="shared" si="9"/>
        <v>0.9</v>
      </c>
      <c r="J59" s="40"/>
      <c r="K59" s="41"/>
      <c r="L59" s="40"/>
      <c r="M59" s="42"/>
      <c r="N59" s="40">
        <v>2</v>
      </c>
      <c r="O59" s="41">
        <v>1</v>
      </c>
      <c r="P59" s="40">
        <f>N59-O59</f>
        <v>1</v>
      </c>
      <c r="Q59" s="42">
        <f>O59/N59</f>
        <v>0.5</v>
      </c>
      <c r="R59" s="42"/>
      <c r="S59" s="43"/>
      <c r="T59" s="42"/>
      <c r="U59" s="42"/>
      <c r="V59" s="40">
        <f t="shared" si="16"/>
        <v>12</v>
      </c>
      <c r="W59" s="40">
        <f t="shared" si="17"/>
        <v>10</v>
      </c>
      <c r="X59" s="40">
        <f t="shared" si="15"/>
        <v>2</v>
      </c>
      <c r="Y59" s="42">
        <f t="shared" si="18"/>
        <v>0.83333333333333337</v>
      </c>
    </row>
    <row r="60" spans="1:25" ht="14.6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2</v>
      </c>
      <c r="H60" s="40">
        <f t="shared" si="14"/>
        <v>12</v>
      </c>
      <c r="I60" s="42">
        <f t="shared" si="9"/>
        <v>0.14285714285714285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2</v>
      </c>
      <c r="X60" s="40">
        <f t="shared" si="15"/>
        <v>12</v>
      </c>
      <c r="Y60" s="42">
        <f t="shared" si="18"/>
        <v>0.14285714285714285</v>
      </c>
    </row>
    <row r="61" spans="1:25" ht="14.6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3</v>
      </c>
      <c r="H61" s="40">
        <f t="shared" si="14"/>
        <v>5</v>
      </c>
      <c r="I61" s="42">
        <f t="shared" ref="I61:I86" si="19">G61/F61</f>
        <v>0.375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3</v>
      </c>
      <c r="X61" s="40">
        <f t="shared" si="15"/>
        <v>5</v>
      </c>
      <c r="Y61" s="42">
        <f t="shared" si="18"/>
        <v>0.375</v>
      </c>
    </row>
    <row r="62" spans="1:25" ht="14.6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7</v>
      </c>
      <c r="H62" s="40">
        <f t="shared" si="14"/>
        <v>1</v>
      </c>
      <c r="I62" s="42">
        <f t="shared" si="19"/>
        <v>0.875</v>
      </c>
      <c r="J62" s="40">
        <v>3</v>
      </c>
      <c r="K62" s="41"/>
      <c r="L62" s="40">
        <f>J62-K62</f>
        <v>3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7</v>
      </c>
      <c r="X62" s="40">
        <f t="shared" si="15"/>
        <v>4</v>
      </c>
      <c r="Y62" s="42">
        <f t="shared" si="18"/>
        <v>0.63636363636363635</v>
      </c>
    </row>
    <row r="63" spans="1:25" ht="14.6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9</v>
      </c>
      <c r="H63" s="40">
        <f t="shared" si="14"/>
        <v>1</v>
      </c>
      <c r="I63" s="42">
        <f t="shared" si="19"/>
        <v>0.9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9</v>
      </c>
      <c r="X63" s="40">
        <f t="shared" si="15"/>
        <v>2</v>
      </c>
      <c r="Y63" s="42">
        <f t="shared" si="18"/>
        <v>0.81818181818181823</v>
      </c>
    </row>
    <row r="64" spans="1:25" ht="14.6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25" ht="14.6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2</v>
      </c>
      <c r="H65" s="40">
        <f t="shared" si="14"/>
        <v>4</v>
      </c>
      <c r="I65" s="42">
        <f t="shared" si="19"/>
        <v>0.33333333333333331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2</v>
      </c>
      <c r="X65" s="40">
        <f t="shared" si="15"/>
        <v>4</v>
      </c>
      <c r="Y65" s="42">
        <f t="shared" si="18"/>
        <v>0.33333333333333331</v>
      </c>
    </row>
    <row r="66" spans="1:25" ht="14.6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14"/>
        <v>0</v>
      </c>
      <c r="I66" s="42">
        <f t="shared" si="19"/>
        <v>1</v>
      </c>
      <c r="J66" s="40"/>
      <c r="K66" s="41"/>
      <c r="L66" s="40"/>
      <c r="M66" s="42"/>
      <c r="N66" s="40">
        <v>6</v>
      </c>
      <c r="O66" s="41">
        <v>4</v>
      </c>
      <c r="P66" s="40">
        <f>N66-O66</f>
        <v>2</v>
      </c>
      <c r="Q66" s="42">
        <f t="shared" ref="Q66:Q71" si="20">O66/N66</f>
        <v>0.66666666666666663</v>
      </c>
      <c r="R66" s="42"/>
      <c r="S66" s="43"/>
      <c r="T66" s="42"/>
      <c r="U66" s="42"/>
      <c r="V66" s="40">
        <f t="shared" si="16"/>
        <v>14</v>
      </c>
      <c r="W66" s="40">
        <f t="shared" si="17"/>
        <v>12</v>
      </c>
      <c r="X66" s="40">
        <f t="shared" si="15"/>
        <v>2</v>
      </c>
      <c r="Y66" s="42">
        <f t="shared" si="18"/>
        <v>0.8571428571428571</v>
      </c>
    </row>
    <row r="67" spans="1:25" ht="14.6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14</v>
      </c>
      <c r="H67" s="40">
        <f t="shared" si="14"/>
        <v>0</v>
      </c>
      <c r="I67" s="42">
        <f t="shared" si="19"/>
        <v>1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14</v>
      </c>
      <c r="X67" s="40">
        <f t="shared" si="15"/>
        <v>2</v>
      </c>
      <c r="Y67" s="42">
        <f t="shared" si="18"/>
        <v>0.875</v>
      </c>
    </row>
    <row r="68" spans="1:25" ht="14.6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18</v>
      </c>
      <c r="H68" s="40">
        <f t="shared" si="14"/>
        <v>12</v>
      </c>
      <c r="I68" s="42">
        <f t="shared" si="19"/>
        <v>0.6</v>
      </c>
      <c r="J68" s="40"/>
      <c r="K68" s="41"/>
      <c r="L68" s="40"/>
      <c r="M68" s="42"/>
      <c r="N68" s="40">
        <v>2</v>
      </c>
      <c r="O68" s="41">
        <v>1</v>
      </c>
      <c r="P68" s="40">
        <f>N68-O68</f>
        <v>1</v>
      </c>
      <c r="Q68" s="42">
        <f t="shared" si="20"/>
        <v>0.5</v>
      </c>
      <c r="R68" s="42"/>
      <c r="S68" s="43"/>
      <c r="T68" s="42"/>
      <c r="U68" s="42"/>
      <c r="V68" s="40">
        <f t="shared" si="16"/>
        <v>32</v>
      </c>
      <c r="W68" s="40">
        <f t="shared" si="17"/>
        <v>19</v>
      </c>
      <c r="X68" s="40">
        <f t="shared" si="15"/>
        <v>13</v>
      </c>
      <c r="Y68" s="42">
        <f t="shared" si="18"/>
        <v>0.59375</v>
      </c>
    </row>
    <row r="69" spans="1:25" ht="14.6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15</v>
      </c>
      <c r="H69" s="40">
        <f t="shared" si="14"/>
        <v>0</v>
      </c>
      <c r="I69" s="42">
        <f t="shared" si="19"/>
        <v>1</v>
      </c>
      <c r="J69" s="40"/>
      <c r="K69" s="41"/>
      <c r="L69" s="40"/>
      <c r="M69" s="42"/>
      <c r="N69" s="40">
        <v>2</v>
      </c>
      <c r="O69" s="41">
        <v>0</v>
      </c>
      <c r="P69" s="40">
        <f>N69-O69</f>
        <v>2</v>
      </c>
      <c r="Q69" s="42">
        <f t="shared" si="20"/>
        <v>0</v>
      </c>
      <c r="R69" s="42"/>
      <c r="S69" s="43"/>
      <c r="T69" s="42"/>
      <c r="U69" s="42"/>
      <c r="V69" s="40">
        <f t="shared" si="16"/>
        <v>17</v>
      </c>
      <c r="W69" s="40">
        <f t="shared" si="17"/>
        <v>15</v>
      </c>
      <c r="X69" s="40">
        <f t="shared" si="15"/>
        <v>2</v>
      </c>
      <c r="Y69" s="42">
        <f t="shared" si="18"/>
        <v>0.88235294117647056</v>
      </c>
    </row>
    <row r="70" spans="1:25" s="44" customFormat="1" ht="14.6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130</v>
      </c>
      <c r="H70" s="27">
        <f>SUM(H55:H69)</f>
        <v>36</v>
      </c>
      <c r="I70" s="28">
        <f t="shared" si="19"/>
        <v>0.7831325301204819</v>
      </c>
      <c r="J70" s="27">
        <f>SUM(J55:J69)</f>
        <v>9</v>
      </c>
      <c r="K70" s="27">
        <f>SUM(K55:K69)</f>
        <v>5</v>
      </c>
      <c r="L70" s="27">
        <f>J70-K70</f>
        <v>4</v>
      </c>
      <c r="M70" s="28">
        <f>K70/J70</f>
        <v>0.55555555555555558</v>
      </c>
      <c r="N70" s="27">
        <f>SUM(N55:N69)</f>
        <v>20</v>
      </c>
      <c r="O70" s="27">
        <f>SUM(O55:O69)</f>
        <v>9</v>
      </c>
      <c r="P70" s="27">
        <f>SUM(P55:P69)</f>
        <v>12</v>
      </c>
      <c r="Q70" s="28">
        <f t="shared" si="20"/>
        <v>0.45</v>
      </c>
      <c r="R70" s="28"/>
      <c r="S70" s="28"/>
      <c r="T70" s="28"/>
      <c r="U70" s="28"/>
      <c r="V70" s="27">
        <f>SUM(V55:V69)</f>
        <v>195</v>
      </c>
      <c r="W70" s="27">
        <f>SUM(W55:W69)</f>
        <v>144</v>
      </c>
      <c r="X70" s="27">
        <f>SUM(X55:X69)</f>
        <v>51</v>
      </c>
      <c r="Y70" s="28">
        <f t="shared" si="18"/>
        <v>0.7384615384615385</v>
      </c>
    </row>
    <row r="71" spans="1:25" ht="14.6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>
        <v>2</v>
      </c>
      <c r="P71" s="47">
        <f>N71-O71</f>
        <v>0</v>
      </c>
      <c r="Q71" s="49">
        <f t="shared" si="20"/>
        <v>1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2</v>
      </c>
      <c r="X71" s="47">
        <f t="shared" ref="X71:X84" si="24">V71-W71</f>
        <v>2</v>
      </c>
      <c r="Y71" s="49">
        <f t="shared" si="18"/>
        <v>0.5</v>
      </c>
    </row>
    <row r="72" spans="1:25" ht="14.6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14</v>
      </c>
      <c r="H72" s="47">
        <f t="shared" si="21"/>
        <v>0</v>
      </c>
      <c r="I72" s="49">
        <f t="shared" si="19"/>
        <v>1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14</v>
      </c>
      <c r="X72" s="47">
        <f t="shared" si="24"/>
        <v>0</v>
      </c>
      <c r="Y72" s="49">
        <f t="shared" si="18"/>
        <v>1</v>
      </c>
    </row>
    <row r="73" spans="1:25" ht="14.6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5</v>
      </c>
      <c r="H73" s="47">
        <f t="shared" si="21"/>
        <v>0</v>
      </c>
      <c r="I73" s="49">
        <f t="shared" si="19"/>
        <v>1</v>
      </c>
      <c r="J73" s="50">
        <v>5</v>
      </c>
      <c r="K73" s="48"/>
      <c r="L73" s="47">
        <f>J73-K73</f>
        <v>5</v>
      </c>
      <c r="M73" s="49">
        <f>K73/J73</f>
        <v>0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5</v>
      </c>
      <c r="X73" s="47">
        <f t="shared" si="24"/>
        <v>5</v>
      </c>
      <c r="Y73" s="49">
        <f t="shared" si="18"/>
        <v>0.5</v>
      </c>
    </row>
    <row r="74" spans="1:25" ht="14.6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29</v>
      </c>
      <c r="H74" s="47">
        <f t="shared" si="21"/>
        <v>32</v>
      </c>
      <c r="I74" s="49">
        <f t="shared" si="19"/>
        <v>0.47540983606557374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29</v>
      </c>
      <c r="X74" s="47">
        <f t="shared" si="24"/>
        <v>32</v>
      </c>
      <c r="Y74" s="49">
        <f t="shared" si="18"/>
        <v>0.47540983606557374</v>
      </c>
    </row>
    <row r="75" spans="1:25" ht="14.6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21"/>
        <v>0</v>
      </c>
      <c r="I75" s="49">
        <f t="shared" si="19"/>
        <v>1</v>
      </c>
      <c r="J75" s="50">
        <v>2</v>
      </c>
      <c r="K75" s="48"/>
      <c r="L75" s="47">
        <f>J75-K75</f>
        <v>2</v>
      </c>
      <c r="M75" s="49">
        <f>K75/J75</f>
        <v>0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15</v>
      </c>
      <c r="X75" s="47">
        <f t="shared" si="24"/>
        <v>3</v>
      </c>
      <c r="Y75" s="49">
        <f t="shared" si="18"/>
        <v>0.83333333333333337</v>
      </c>
    </row>
    <row r="76" spans="1:25" ht="14.6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11</v>
      </c>
      <c r="H76" s="47">
        <f t="shared" si="21"/>
        <v>6</v>
      </c>
      <c r="I76" s="49">
        <f t="shared" si="19"/>
        <v>0.6470588235294118</v>
      </c>
      <c r="J76" s="50"/>
      <c r="K76" s="48"/>
      <c r="L76" s="47"/>
      <c r="M76" s="49"/>
      <c r="N76" s="47">
        <v>5</v>
      </c>
      <c r="O76" s="48">
        <v>4</v>
      </c>
      <c r="P76" s="47">
        <f>N76-O76</f>
        <v>1</v>
      </c>
      <c r="Q76" s="49">
        <f>O76/N76</f>
        <v>0.8</v>
      </c>
      <c r="R76" s="49"/>
      <c r="S76" s="51"/>
      <c r="T76" s="49"/>
      <c r="U76" s="49"/>
      <c r="V76" s="47">
        <f t="shared" si="22"/>
        <v>22</v>
      </c>
      <c r="W76" s="47">
        <f t="shared" si="23"/>
        <v>15</v>
      </c>
      <c r="X76" s="47">
        <f t="shared" si="24"/>
        <v>7</v>
      </c>
      <c r="Y76" s="49">
        <f t="shared" si="18"/>
        <v>0.68181818181818177</v>
      </c>
    </row>
    <row r="77" spans="1:25" ht="14.6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1</v>
      </c>
      <c r="H77" s="47">
        <f t="shared" si="21"/>
        <v>6</v>
      </c>
      <c r="I77" s="49">
        <f t="shared" si="19"/>
        <v>0.14285714285714285</v>
      </c>
      <c r="J77" s="50"/>
      <c r="K77" s="48"/>
      <c r="L77" s="47"/>
      <c r="M77" s="49"/>
      <c r="N77" s="47">
        <v>10</v>
      </c>
      <c r="O77" s="48">
        <v>0</v>
      </c>
      <c r="P77" s="47">
        <f>N77-O77</f>
        <v>10</v>
      </c>
      <c r="Q77" s="49">
        <f>O77/N77</f>
        <v>0</v>
      </c>
      <c r="R77" s="49"/>
      <c r="S77" s="51"/>
      <c r="T77" s="49"/>
      <c r="U77" s="49"/>
      <c r="V77" s="47">
        <f t="shared" si="22"/>
        <v>17</v>
      </c>
      <c r="W77" s="47">
        <f t="shared" si="23"/>
        <v>1</v>
      </c>
      <c r="X77" s="47">
        <f t="shared" si="24"/>
        <v>16</v>
      </c>
      <c r="Y77" s="49">
        <f t="shared" si="18"/>
        <v>5.8823529411764705E-2</v>
      </c>
    </row>
    <row r="78" spans="1:25" ht="14.6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9</v>
      </c>
      <c r="H78" s="47">
        <f t="shared" si="21"/>
        <v>19</v>
      </c>
      <c r="I78" s="49">
        <f t="shared" si="19"/>
        <v>0.32142857142857145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6</v>
      </c>
      <c r="P78" s="47">
        <f>N78-O78</f>
        <v>1</v>
      </c>
      <c r="Q78" s="49">
        <f>O78/N78</f>
        <v>0.8571428571428571</v>
      </c>
      <c r="R78" s="49"/>
      <c r="S78" s="51"/>
      <c r="T78" s="49"/>
      <c r="U78" s="49"/>
      <c r="V78" s="47">
        <f t="shared" si="22"/>
        <v>39</v>
      </c>
      <c r="W78" s="47">
        <f t="shared" si="23"/>
        <v>15</v>
      </c>
      <c r="X78" s="47">
        <f t="shared" si="24"/>
        <v>24</v>
      </c>
      <c r="Y78" s="49">
        <f t="shared" si="18"/>
        <v>0.38461538461538464</v>
      </c>
    </row>
    <row r="79" spans="1:25" ht="14.6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7</v>
      </c>
      <c r="H79" s="47">
        <f t="shared" si="21"/>
        <v>3</v>
      </c>
      <c r="I79" s="49">
        <f t="shared" si="19"/>
        <v>0.7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7</v>
      </c>
      <c r="X79" s="47">
        <f t="shared" si="24"/>
        <v>3</v>
      </c>
      <c r="Y79" s="49">
        <f t="shared" si="18"/>
        <v>0.7</v>
      </c>
    </row>
    <row r="80" spans="1:25" ht="14.6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8</v>
      </c>
      <c r="H80" s="47">
        <f t="shared" si="21"/>
        <v>2</v>
      </c>
      <c r="I80" s="49">
        <f t="shared" si="19"/>
        <v>0.8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8</v>
      </c>
      <c r="X80" s="47">
        <f t="shared" si="24"/>
        <v>2</v>
      </c>
      <c r="Y80" s="49">
        <f t="shared" si="18"/>
        <v>0.8</v>
      </c>
    </row>
    <row r="81" spans="1:25" ht="14.6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8</v>
      </c>
      <c r="H81" s="47">
        <f t="shared" si="21"/>
        <v>2</v>
      </c>
      <c r="I81" s="49">
        <f t="shared" si="19"/>
        <v>0.8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8</v>
      </c>
      <c r="X81" s="47">
        <f t="shared" si="24"/>
        <v>2</v>
      </c>
      <c r="Y81" s="49">
        <f t="shared" si="18"/>
        <v>0.8</v>
      </c>
    </row>
    <row r="82" spans="1:25" ht="14.6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5</v>
      </c>
      <c r="H82" s="47">
        <f t="shared" si="21"/>
        <v>3</v>
      </c>
      <c r="I82" s="49">
        <f t="shared" si="19"/>
        <v>0.625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5</v>
      </c>
      <c r="X82" s="47">
        <f t="shared" si="24"/>
        <v>3</v>
      </c>
      <c r="Y82" s="49">
        <f t="shared" si="18"/>
        <v>0.625</v>
      </c>
    </row>
    <row r="83" spans="1:25" ht="14.6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6</v>
      </c>
      <c r="H83" s="47">
        <f t="shared" si="21"/>
        <v>3</v>
      </c>
      <c r="I83" s="49">
        <f t="shared" si="19"/>
        <v>0.66666666666666663</v>
      </c>
      <c r="J83" s="50"/>
      <c r="K83" s="48"/>
      <c r="L83" s="47"/>
      <c r="M83" s="49"/>
      <c r="N83" s="47">
        <v>2</v>
      </c>
      <c r="O83" s="48">
        <v>0</v>
      </c>
      <c r="P83" s="47">
        <f>N83-O83</f>
        <v>2</v>
      </c>
      <c r="Q83" s="49">
        <f>O83/N83</f>
        <v>0</v>
      </c>
      <c r="R83" s="49"/>
      <c r="S83" s="51"/>
      <c r="T83" s="49"/>
      <c r="U83" s="49"/>
      <c r="V83" s="47">
        <f t="shared" si="22"/>
        <v>11</v>
      </c>
      <c r="W83" s="47">
        <f t="shared" si="23"/>
        <v>6</v>
      </c>
      <c r="X83" s="47">
        <f t="shared" si="24"/>
        <v>5</v>
      </c>
      <c r="Y83" s="49">
        <f t="shared" si="18"/>
        <v>0.54545454545454541</v>
      </c>
    </row>
    <row r="84" spans="1:25" ht="14.6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6</v>
      </c>
      <c r="H84" s="47">
        <f t="shared" si="21"/>
        <v>2</v>
      </c>
      <c r="I84" s="49">
        <f t="shared" si="19"/>
        <v>0.75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6</v>
      </c>
      <c r="X84" s="47">
        <f t="shared" si="24"/>
        <v>4</v>
      </c>
      <c r="Y84" s="49">
        <f t="shared" si="18"/>
        <v>0.6</v>
      </c>
    </row>
    <row r="85" spans="1:25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124</v>
      </c>
      <c r="H85" s="27">
        <f>SUM(H71:H84)</f>
        <v>80</v>
      </c>
      <c r="I85" s="28">
        <f t="shared" si="19"/>
        <v>0.60784313725490191</v>
      </c>
      <c r="J85" s="27">
        <f>SUM(J71:J84)</f>
        <v>11</v>
      </c>
      <c r="K85" s="27">
        <f>SUM(K71:K84)</f>
        <v>0</v>
      </c>
      <c r="L85" s="27">
        <f>J85-K85</f>
        <v>11</v>
      </c>
      <c r="M85" s="28">
        <f>K85/J85</f>
        <v>0</v>
      </c>
      <c r="N85" s="27">
        <f>SUM(N71:N84)</f>
        <v>29</v>
      </c>
      <c r="O85" s="27">
        <f>SUM(O71:O84)</f>
        <v>12</v>
      </c>
      <c r="P85" s="27">
        <f>SUM(P71:P84)</f>
        <v>17</v>
      </c>
      <c r="Q85" s="28">
        <f>O85/N85</f>
        <v>0.41379310344827586</v>
      </c>
      <c r="R85" s="28"/>
      <c r="S85" s="28"/>
      <c r="T85" s="28"/>
      <c r="U85" s="28"/>
      <c r="V85" s="27">
        <f>SUM(V71:V84)</f>
        <v>244</v>
      </c>
      <c r="W85" s="27">
        <f>SUM(W71:W84)</f>
        <v>136</v>
      </c>
      <c r="X85" s="27">
        <f>SUM(X71:X84)</f>
        <v>108</v>
      </c>
      <c r="Y85" s="28">
        <f t="shared" si="18"/>
        <v>0.55737704918032782</v>
      </c>
    </row>
    <row r="86" spans="1:25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1001</v>
      </c>
      <c r="G86" s="27">
        <f>G38+G54+G70+G85</f>
        <v>719</v>
      </c>
      <c r="H86" s="27">
        <f>H38+H54+H70+H85</f>
        <v>282</v>
      </c>
      <c r="I86" s="28">
        <f t="shared" si="19"/>
        <v>0.71828171828171827</v>
      </c>
      <c r="J86" s="27">
        <f>J38+J54+J70+J85</f>
        <v>83</v>
      </c>
      <c r="K86" s="27">
        <f>K38+K54+K70+K85</f>
        <v>51</v>
      </c>
      <c r="L86" s="27">
        <f>L38+L54+L70+L85</f>
        <v>32</v>
      </c>
      <c r="M86" s="28">
        <f>K86/J86</f>
        <v>0.61445783132530118</v>
      </c>
      <c r="N86" s="27">
        <f>N38+N54+N70+N85</f>
        <v>172</v>
      </c>
      <c r="O86" s="27">
        <f>O38+O54+O70+O85</f>
        <v>68</v>
      </c>
      <c r="P86" s="27">
        <f>P38+P54+P70+P85</f>
        <v>105</v>
      </c>
      <c r="Q86" s="28">
        <f>O86/N86</f>
        <v>0.39534883720930231</v>
      </c>
      <c r="R86" s="53">
        <f>R38+R54</f>
        <v>9</v>
      </c>
      <c r="S86" s="53">
        <f>S38+S54</f>
        <v>3</v>
      </c>
      <c r="T86" s="53">
        <f>T38+T54</f>
        <v>6</v>
      </c>
      <c r="U86" s="28">
        <f>S86/R86</f>
        <v>0.33333333333333331</v>
      </c>
      <c r="V86" s="27">
        <f>V38+V54+V70+V85</f>
        <v>1265</v>
      </c>
      <c r="W86" s="27">
        <f>G86+K86+O86+S86</f>
        <v>841</v>
      </c>
      <c r="X86" s="27">
        <f>V86-W86</f>
        <v>424</v>
      </c>
      <c r="Y86" s="28">
        <f t="shared" si="18"/>
        <v>0.66482213438735183</v>
      </c>
    </row>
    <row r="87" spans="1:25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25" ht="12.7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25" ht="12.75" customHeight="1">
      <c r="A92" s="99" t="s">
        <v>198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469</v>
      </c>
      <c r="G96" s="58">
        <f t="shared" si="25"/>
        <v>336</v>
      </c>
      <c r="H96" s="58">
        <f t="shared" si="25"/>
        <v>133</v>
      </c>
      <c r="I96" s="59">
        <f t="shared" si="25"/>
        <v>0.71641791044776115</v>
      </c>
      <c r="J96" s="58">
        <f t="shared" si="25"/>
        <v>41</v>
      </c>
      <c r="K96" s="58">
        <f t="shared" si="25"/>
        <v>28</v>
      </c>
      <c r="L96" s="58">
        <f t="shared" si="25"/>
        <v>13</v>
      </c>
      <c r="M96" s="59">
        <f t="shared" si="25"/>
        <v>0.68292682926829273</v>
      </c>
      <c r="N96" s="58">
        <f t="shared" si="25"/>
        <v>103</v>
      </c>
      <c r="O96" s="58">
        <f t="shared" si="25"/>
        <v>36</v>
      </c>
      <c r="P96" s="58">
        <f t="shared" si="25"/>
        <v>67</v>
      </c>
      <c r="Q96" s="59">
        <f t="shared" si="25"/>
        <v>0.34951456310679613</v>
      </c>
      <c r="R96" s="58">
        <f t="shared" si="25"/>
        <v>4</v>
      </c>
      <c r="S96" s="58">
        <f t="shared" si="25"/>
        <v>2</v>
      </c>
      <c r="T96" s="58">
        <f t="shared" si="25"/>
        <v>2</v>
      </c>
      <c r="U96" s="59">
        <f t="shared" si="25"/>
        <v>0.5</v>
      </c>
      <c r="V96" s="58">
        <f t="shared" si="25"/>
        <v>617</v>
      </c>
      <c r="W96" s="58">
        <f t="shared" si="25"/>
        <v>402</v>
      </c>
      <c r="X96" s="58">
        <f t="shared" si="25"/>
        <v>215</v>
      </c>
      <c r="Y96" s="59">
        <f t="shared" si="25"/>
        <v>0.65153970826580232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129</v>
      </c>
      <c r="H97" s="60">
        <f t="shared" si="26"/>
        <v>33</v>
      </c>
      <c r="I97" s="61">
        <f t="shared" si="26"/>
        <v>0.79629629629629628</v>
      </c>
      <c r="J97" s="60">
        <f t="shared" si="26"/>
        <v>22</v>
      </c>
      <c r="K97" s="60">
        <f t="shared" si="26"/>
        <v>18</v>
      </c>
      <c r="L97" s="60">
        <f t="shared" si="26"/>
        <v>4</v>
      </c>
      <c r="M97" s="61">
        <f t="shared" si="26"/>
        <v>0.81818181818181823</v>
      </c>
      <c r="N97" s="60">
        <f t="shared" si="26"/>
        <v>20</v>
      </c>
      <c r="O97" s="60">
        <f t="shared" si="26"/>
        <v>11</v>
      </c>
      <c r="P97" s="60">
        <f t="shared" si="26"/>
        <v>9</v>
      </c>
      <c r="Q97" s="61">
        <f t="shared" si="26"/>
        <v>0.55000000000000004</v>
      </c>
      <c r="R97" s="60">
        <f t="shared" si="26"/>
        <v>5</v>
      </c>
      <c r="S97" s="60">
        <f t="shared" si="26"/>
        <v>1</v>
      </c>
      <c r="T97" s="60">
        <f t="shared" si="26"/>
        <v>4</v>
      </c>
      <c r="U97" s="61">
        <f t="shared" si="26"/>
        <v>0.2</v>
      </c>
      <c r="V97" s="60">
        <f t="shared" si="26"/>
        <v>209</v>
      </c>
      <c r="W97" s="60">
        <f t="shared" si="26"/>
        <v>159</v>
      </c>
      <c r="X97" s="60">
        <f t="shared" si="26"/>
        <v>50</v>
      </c>
      <c r="Y97" s="61">
        <f t="shared" si="26"/>
        <v>0.76076555023923442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130</v>
      </c>
      <c r="H98" s="62">
        <f t="shared" si="27"/>
        <v>36</v>
      </c>
      <c r="I98" s="63">
        <f t="shared" si="27"/>
        <v>0.7831325301204819</v>
      </c>
      <c r="J98" s="62">
        <f t="shared" si="27"/>
        <v>9</v>
      </c>
      <c r="K98" s="62">
        <f t="shared" si="27"/>
        <v>5</v>
      </c>
      <c r="L98" s="62">
        <f t="shared" si="27"/>
        <v>4</v>
      </c>
      <c r="M98" s="63">
        <f t="shared" si="27"/>
        <v>0.55555555555555558</v>
      </c>
      <c r="N98" s="62">
        <f t="shared" si="27"/>
        <v>20</v>
      </c>
      <c r="O98" s="62">
        <f t="shared" si="27"/>
        <v>9</v>
      </c>
      <c r="P98" s="62">
        <f t="shared" si="27"/>
        <v>12</v>
      </c>
      <c r="Q98" s="63">
        <f t="shared" si="27"/>
        <v>0.45</v>
      </c>
      <c r="R98" s="63"/>
      <c r="S98" s="63"/>
      <c r="T98" s="63"/>
      <c r="U98" s="63"/>
      <c r="V98" s="62">
        <f>V70</f>
        <v>195</v>
      </c>
      <c r="W98" s="62">
        <f>W70</f>
        <v>144</v>
      </c>
      <c r="X98" s="62">
        <f>X70</f>
        <v>51</v>
      </c>
      <c r="Y98" s="63">
        <f>Y70</f>
        <v>0.7384615384615385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124</v>
      </c>
      <c r="H99" s="64">
        <f t="shared" si="28"/>
        <v>80</v>
      </c>
      <c r="I99" s="65">
        <f t="shared" si="28"/>
        <v>0.60784313725490191</v>
      </c>
      <c r="J99" s="64">
        <f t="shared" si="28"/>
        <v>11</v>
      </c>
      <c r="K99" s="64">
        <f t="shared" si="28"/>
        <v>0</v>
      </c>
      <c r="L99" s="64">
        <f t="shared" si="28"/>
        <v>11</v>
      </c>
      <c r="M99" s="65">
        <f t="shared" si="28"/>
        <v>0</v>
      </c>
      <c r="N99" s="64">
        <f t="shared" si="28"/>
        <v>29</v>
      </c>
      <c r="O99" s="64">
        <f t="shared" si="28"/>
        <v>12</v>
      </c>
      <c r="P99" s="64">
        <f t="shared" si="28"/>
        <v>17</v>
      </c>
      <c r="Q99" s="65">
        <f t="shared" si="28"/>
        <v>0.41379310344827586</v>
      </c>
      <c r="R99" s="65"/>
      <c r="S99" s="65"/>
      <c r="T99" s="65"/>
      <c r="U99" s="65"/>
      <c r="V99" s="64">
        <f>V85</f>
        <v>244</v>
      </c>
      <c r="W99" s="64">
        <f>W85</f>
        <v>136</v>
      </c>
      <c r="X99" s="64">
        <f>X85</f>
        <v>108</v>
      </c>
      <c r="Y99" s="65">
        <f>Y85</f>
        <v>0.55737704918032782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1001</v>
      </c>
      <c r="G100" s="18">
        <f t="shared" si="29"/>
        <v>719</v>
      </c>
      <c r="H100" s="18">
        <f t="shared" si="29"/>
        <v>282</v>
      </c>
      <c r="I100" s="66">
        <f t="shared" si="29"/>
        <v>0.71828171828171827</v>
      </c>
      <c r="J100" s="18">
        <f t="shared" si="29"/>
        <v>83</v>
      </c>
      <c r="K100" s="18">
        <f t="shared" si="29"/>
        <v>51</v>
      </c>
      <c r="L100" s="18">
        <f t="shared" si="29"/>
        <v>32</v>
      </c>
      <c r="M100" s="66">
        <f t="shared" si="29"/>
        <v>0.61445783132530118</v>
      </c>
      <c r="N100" s="18">
        <f t="shared" si="29"/>
        <v>172</v>
      </c>
      <c r="O100" s="18">
        <f t="shared" si="29"/>
        <v>68</v>
      </c>
      <c r="P100" s="18">
        <f t="shared" si="29"/>
        <v>105</v>
      </c>
      <c r="Q100" s="66">
        <f t="shared" si="29"/>
        <v>0.39534883720930231</v>
      </c>
      <c r="R100" s="67">
        <f t="shared" ref="R100:X100" si="30">R86</f>
        <v>9</v>
      </c>
      <c r="S100" s="67">
        <f t="shared" si="30"/>
        <v>3</v>
      </c>
      <c r="T100" s="67">
        <f t="shared" si="30"/>
        <v>6</v>
      </c>
      <c r="U100" s="66">
        <f t="shared" si="30"/>
        <v>0.33333333333333331</v>
      </c>
      <c r="V100" s="18">
        <f t="shared" si="30"/>
        <v>1265</v>
      </c>
      <c r="W100" s="18">
        <f t="shared" si="30"/>
        <v>841</v>
      </c>
      <c r="X100" s="18">
        <f t="shared" si="30"/>
        <v>424</v>
      </c>
      <c r="Y100" s="66">
        <f>W100/V100</f>
        <v>0.66482213438735183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11" spans="1:25" ht="38.85" customHeight="1">
      <c r="E111" s="124" t="s">
        <v>16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 customHeight="1">
      <c r="E113" s="128" t="s">
        <v>6</v>
      </c>
      <c r="F113" s="128"/>
      <c r="G113" s="128"/>
      <c r="H113" s="128"/>
      <c r="I113" s="129">
        <f>F86+J86</f>
        <v>1084</v>
      </c>
      <c r="J113" s="129"/>
      <c r="K113" s="129"/>
      <c r="L113" s="130">
        <f>G86+K86</f>
        <v>770</v>
      </c>
      <c r="M113" s="130"/>
      <c r="N113" s="130"/>
      <c r="O113" s="130">
        <f>I113-L113</f>
        <v>314</v>
      </c>
      <c r="P113" s="130"/>
      <c r="Q113" s="130"/>
      <c r="R113" s="131">
        <f>L113/I113</f>
        <v>0.71033210332103325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71</v>
      </c>
      <c r="M114" s="130"/>
      <c r="N114" s="130"/>
      <c r="O114" s="130">
        <f>I114-L114</f>
        <v>110</v>
      </c>
      <c r="P114" s="130"/>
      <c r="Q114" s="130"/>
      <c r="R114" s="131">
        <f>L114/I114</f>
        <v>0.39226519337016574</v>
      </c>
      <c r="S114" s="131"/>
      <c r="T114" s="131"/>
    </row>
    <row r="115" spans="5:20" ht="15.75" customHeight="1">
      <c r="E115" s="128" t="s">
        <v>8</v>
      </c>
      <c r="F115" s="128"/>
      <c r="G115" s="128"/>
      <c r="H115" s="128"/>
      <c r="I115" s="129">
        <f>SUM(I113:I114)</f>
        <v>1265</v>
      </c>
      <c r="J115" s="129"/>
      <c r="K115" s="129"/>
      <c r="L115" s="130">
        <f>SUM(L113:L114)</f>
        <v>841</v>
      </c>
      <c r="M115" s="130"/>
      <c r="N115" s="130"/>
      <c r="O115" s="130">
        <f>SUM(O113:O114)</f>
        <v>424</v>
      </c>
      <c r="P115" s="130"/>
      <c r="Q115" s="130"/>
      <c r="R115" s="131">
        <f>L115/I115</f>
        <v>0.66482213438735183</v>
      </c>
      <c r="S115" s="131"/>
      <c r="T115" s="131"/>
    </row>
    <row r="116" spans="5:20" ht="15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 ht="31.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2.7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25.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4.65" customHeight="1">
      <c r="E121" s="68" t="s">
        <v>54</v>
      </c>
      <c r="F121" s="71">
        <v>1976</v>
      </c>
      <c r="G121" s="71">
        <v>807</v>
      </c>
      <c r="H121" s="71">
        <f>F121-G121</f>
        <v>1169</v>
      </c>
      <c r="I121" s="72">
        <f>G121/F121</f>
        <v>0.4084008097165992</v>
      </c>
      <c r="J121" s="71">
        <v>450</v>
      </c>
      <c r="K121" s="71">
        <v>103</v>
      </c>
      <c r="L121" s="71">
        <f>J121-K121</f>
        <v>347</v>
      </c>
      <c r="M121" s="72">
        <f>K121/J121</f>
        <v>0.22888888888888889</v>
      </c>
    </row>
    <row r="122" spans="5:20" ht="14.65" customHeight="1">
      <c r="E122" s="68" t="s">
        <v>99</v>
      </c>
      <c r="F122" s="71">
        <v>1350</v>
      </c>
      <c r="G122" s="71">
        <v>429</v>
      </c>
      <c r="H122" s="71">
        <f>F122-G122</f>
        <v>921</v>
      </c>
      <c r="I122" s="72">
        <f>G122/F122</f>
        <v>0.31777777777777777</v>
      </c>
      <c r="J122" s="71">
        <v>411</v>
      </c>
      <c r="K122" s="71">
        <v>74</v>
      </c>
      <c r="L122" s="71">
        <f>J122-K122</f>
        <v>337</v>
      </c>
      <c r="M122" s="72">
        <f>K122/J122</f>
        <v>0.18004866180048662</v>
      </c>
    </row>
    <row r="123" spans="5:20" ht="14.65" customHeight="1">
      <c r="E123" s="68" t="s">
        <v>123</v>
      </c>
      <c r="F123" s="71">
        <v>1402</v>
      </c>
      <c r="G123" s="71">
        <v>456</v>
      </c>
      <c r="H123" s="71">
        <f>F123-G123</f>
        <v>946</v>
      </c>
      <c r="I123" s="72">
        <f>G123/F123</f>
        <v>0.3252496433666191</v>
      </c>
      <c r="J123" s="71">
        <v>359</v>
      </c>
      <c r="K123" s="71">
        <v>62</v>
      </c>
      <c r="L123" s="71">
        <f>J123-K123</f>
        <v>297</v>
      </c>
      <c r="M123" s="72">
        <f>K123/J123</f>
        <v>0.17270194986072424</v>
      </c>
    </row>
    <row r="124" spans="5:20" ht="14.65" customHeight="1">
      <c r="E124" s="68" t="s">
        <v>146</v>
      </c>
      <c r="F124" s="71">
        <v>1894</v>
      </c>
      <c r="G124" s="71">
        <v>704</v>
      </c>
      <c r="H124" s="71">
        <f>F124-G124</f>
        <v>1190</v>
      </c>
      <c r="I124" s="72">
        <f>G124/F124</f>
        <v>0.37170010559662092</v>
      </c>
      <c r="J124" s="71">
        <v>448</v>
      </c>
      <c r="K124" s="71">
        <v>53</v>
      </c>
      <c r="L124" s="71">
        <f>J124-K124</f>
        <v>395</v>
      </c>
      <c r="M124" s="72">
        <f>K124/J124</f>
        <v>0.11830357142857142</v>
      </c>
    </row>
    <row r="125" spans="5:20" ht="12.75" customHeight="1">
      <c r="E125" s="68" t="s">
        <v>175</v>
      </c>
      <c r="F125" s="68">
        <f>F121+F122+F123+F124</f>
        <v>6622</v>
      </c>
      <c r="G125" s="68">
        <f>G121+G122+G123+G124</f>
        <v>2396</v>
      </c>
      <c r="H125" s="68">
        <f>H121+H122+H123+H124</f>
        <v>4226</v>
      </c>
      <c r="I125" s="73">
        <f>G125/F125</f>
        <v>0.36182422228933858</v>
      </c>
      <c r="J125" s="68">
        <f>J121+J122+J123+J124</f>
        <v>1668</v>
      </c>
      <c r="K125" s="68">
        <f>K121+K122+K123+K124</f>
        <v>292</v>
      </c>
      <c r="L125" s="68">
        <f>L121+L122+L123+L124</f>
        <v>1376</v>
      </c>
      <c r="M125" s="73">
        <f>K125/J125</f>
        <v>0.1750599520383693</v>
      </c>
    </row>
    <row r="126" spans="5:20" ht="12.75" customHeight="1">
      <c r="E126" s="74" t="s">
        <v>184</v>
      </c>
      <c r="H126" s="75"/>
    </row>
    <row r="127" spans="5:20" ht="12.75" customHeight="1">
      <c r="E127" s="74" t="s">
        <v>185</v>
      </c>
      <c r="H127" s="75"/>
    </row>
    <row r="137" spans="1:21" ht="14.6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4.6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4.6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4.65" customHeight="1">
      <c r="A140" s="99" t="s">
        <v>199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4.6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4.6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9.350000000000001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510</v>
      </c>
      <c r="G143" s="76">
        <f t="shared" si="31"/>
        <v>364</v>
      </c>
      <c r="H143" s="76">
        <f>F143-G143</f>
        <v>146</v>
      </c>
      <c r="I143" s="77">
        <f>G143/F143</f>
        <v>0.71372549019607845</v>
      </c>
      <c r="J143" s="78">
        <f t="shared" ref="J143:K147" si="32">F121</f>
        <v>1976</v>
      </c>
      <c r="K143" s="78">
        <f t="shared" si="32"/>
        <v>807</v>
      </c>
      <c r="L143" s="79">
        <f>J143-K143</f>
        <v>1169</v>
      </c>
      <c r="M143" s="77">
        <f>K143/J143</f>
        <v>0.4084008097165992</v>
      </c>
      <c r="N143" s="76">
        <f t="shared" ref="N143:O147" si="33">N96+R96</f>
        <v>107</v>
      </c>
      <c r="O143" s="76">
        <f t="shared" si="33"/>
        <v>38</v>
      </c>
      <c r="P143" s="76">
        <f>N143-O143</f>
        <v>69</v>
      </c>
      <c r="Q143" s="77">
        <f>O143/N143</f>
        <v>0.35514018691588783</v>
      </c>
      <c r="R143" s="78">
        <f t="shared" ref="R143:S147" si="34">J121</f>
        <v>450</v>
      </c>
      <c r="S143" s="78">
        <f t="shared" si="34"/>
        <v>103</v>
      </c>
      <c r="T143" s="79">
        <f>R143-S143</f>
        <v>347</v>
      </c>
      <c r="U143" s="77">
        <f>S143/R143</f>
        <v>0.22888888888888889</v>
      </c>
    </row>
    <row r="144" spans="1:21" ht="19.350000000000001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147</v>
      </c>
      <c r="H144" s="80">
        <f>F144-G144</f>
        <v>37</v>
      </c>
      <c r="I144" s="81">
        <f>G144/F144</f>
        <v>0.79891304347826086</v>
      </c>
      <c r="J144" s="82">
        <f t="shared" si="32"/>
        <v>1350</v>
      </c>
      <c r="K144" s="82">
        <f t="shared" si="32"/>
        <v>429</v>
      </c>
      <c r="L144" s="83">
        <f>J144-K144</f>
        <v>921</v>
      </c>
      <c r="M144" s="81">
        <f>K144/J144</f>
        <v>0.31777777777777777</v>
      </c>
      <c r="N144" s="80">
        <f t="shared" si="33"/>
        <v>25</v>
      </c>
      <c r="O144" s="80">
        <f t="shared" si="33"/>
        <v>12</v>
      </c>
      <c r="P144" s="80">
        <f>N144-O144</f>
        <v>13</v>
      </c>
      <c r="Q144" s="81">
        <f>O144/N144</f>
        <v>0.48</v>
      </c>
      <c r="R144" s="82">
        <f t="shared" si="34"/>
        <v>411</v>
      </c>
      <c r="S144" s="82">
        <f t="shared" si="34"/>
        <v>74</v>
      </c>
      <c r="T144" s="83">
        <f>R144-S144</f>
        <v>337</v>
      </c>
      <c r="U144" s="81">
        <f>S144/R144</f>
        <v>0.18004866180048662</v>
      </c>
    </row>
    <row r="145" spans="1:21" ht="19.350000000000001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135</v>
      </c>
      <c r="H145" s="84">
        <f>F145-G145</f>
        <v>40</v>
      </c>
      <c r="I145" s="85">
        <f>G145/F145</f>
        <v>0.77142857142857146</v>
      </c>
      <c r="J145" s="86">
        <f t="shared" si="32"/>
        <v>1402</v>
      </c>
      <c r="K145" s="86">
        <f t="shared" si="32"/>
        <v>456</v>
      </c>
      <c r="L145" s="87">
        <f>J145-K145</f>
        <v>946</v>
      </c>
      <c r="M145" s="85">
        <f>K145/J145</f>
        <v>0.3252496433666191</v>
      </c>
      <c r="N145" s="84">
        <f t="shared" si="33"/>
        <v>20</v>
      </c>
      <c r="O145" s="84">
        <f t="shared" si="33"/>
        <v>9</v>
      </c>
      <c r="P145" s="84">
        <f>N145-O145</f>
        <v>11</v>
      </c>
      <c r="Q145" s="85">
        <f>O145/N145</f>
        <v>0.45</v>
      </c>
      <c r="R145" s="86">
        <f t="shared" si="34"/>
        <v>359</v>
      </c>
      <c r="S145" s="86">
        <f t="shared" si="34"/>
        <v>62</v>
      </c>
      <c r="T145" s="87">
        <f>R145-S145</f>
        <v>297</v>
      </c>
      <c r="U145" s="85">
        <f>S145/R145</f>
        <v>0.17270194986072424</v>
      </c>
    </row>
    <row r="146" spans="1:21" ht="19.350000000000001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124</v>
      </c>
      <c r="H146" s="88">
        <f>F146-G146</f>
        <v>91</v>
      </c>
      <c r="I146" s="89">
        <f>G146/F146</f>
        <v>0.57674418604651168</v>
      </c>
      <c r="J146" s="90">
        <f t="shared" si="32"/>
        <v>1894</v>
      </c>
      <c r="K146" s="90">
        <f t="shared" si="32"/>
        <v>704</v>
      </c>
      <c r="L146" s="91">
        <f>J146-K146</f>
        <v>1190</v>
      </c>
      <c r="M146" s="89">
        <f>K146/J146</f>
        <v>0.37170010559662092</v>
      </c>
      <c r="N146" s="88">
        <f t="shared" si="33"/>
        <v>29</v>
      </c>
      <c r="O146" s="88">
        <f t="shared" si="33"/>
        <v>12</v>
      </c>
      <c r="P146" s="88">
        <f>N146-O146</f>
        <v>17</v>
      </c>
      <c r="Q146" s="89">
        <f>O146/N146</f>
        <v>0.41379310344827586</v>
      </c>
      <c r="R146" s="90">
        <f t="shared" si="34"/>
        <v>448</v>
      </c>
      <c r="S146" s="90">
        <f t="shared" si="34"/>
        <v>53</v>
      </c>
      <c r="T146" s="91">
        <f>R146-S146</f>
        <v>395</v>
      </c>
      <c r="U146" s="89">
        <f>S146/R146</f>
        <v>0.11830357142857142</v>
      </c>
    </row>
    <row r="147" spans="1:21" ht="21.75" customHeight="1">
      <c r="A147" s="138" t="s">
        <v>175</v>
      </c>
      <c r="B147" s="138"/>
      <c r="C147" s="138"/>
      <c r="D147" s="138"/>
      <c r="E147" s="138"/>
      <c r="F147" s="92">
        <f t="shared" si="31"/>
        <v>1084</v>
      </c>
      <c r="G147" s="92">
        <f t="shared" si="31"/>
        <v>770</v>
      </c>
      <c r="H147" s="92">
        <f>F147-G147</f>
        <v>314</v>
      </c>
      <c r="I147" s="93">
        <f>G147/F147</f>
        <v>0.71033210332103325</v>
      </c>
      <c r="J147" s="94">
        <f t="shared" si="32"/>
        <v>6622</v>
      </c>
      <c r="K147" s="94">
        <f t="shared" si="32"/>
        <v>2396</v>
      </c>
      <c r="L147" s="95">
        <f>J147-K147</f>
        <v>4226</v>
      </c>
      <c r="M147" s="93">
        <f>K147/J147</f>
        <v>0.36182422228933858</v>
      </c>
      <c r="N147" s="92">
        <f t="shared" si="33"/>
        <v>181</v>
      </c>
      <c r="O147" s="92">
        <f t="shared" si="33"/>
        <v>71</v>
      </c>
      <c r="P147" s="92">
        <f>N147-O147</f>
        <v>110</v>
      </c>
      <c r="Q147" s="93">
        <f>O147/N147</f>
        <v>0.39226519337016574</v>
      </c>
      <c r="R147" s="94">
        <f t="shared" si="34"/>
        <v>1668</v>
      </c>
      <c r="S147" s="94">
        <f t="shared" si="34"/>
        <v>292</v>
      </c>
      <c r="T147" s="95">
        <f>R147-S147</f>
        <v>1376</v>
      </c>
      <c r="U147" s="93">
        <f>S147/R147</f>
        <v>0.1750599520383693</v>
      </c>
    </row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78740157480314998" right="0.78740157480314998" top="1.181102362204725" bottom="1.181102362204725" header="0.78740157480314998" footer="0.78740157480314998"/>
  <pageSetup paperSize="0" fitToWidth="0" fitToHeight="0" pageOrder="overThenDown" orientation="portrait" horizontalDpi="0" verticalDpi="0" copies="0"/>
  <headerFooter alignWithMargins="0">
    <oddHeader>&amp;C&amp;10&amp;A</oddHeader>
    <oddFooter>&amp;C&amp;10Página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workbookViewId="0"/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6" width="5.125" customWidth="1"/>
    <col min="7" max="7" width="5.75" customWidth="1"/>
    <col min="8" max="8" width="5.875" customWidth="1"/>
    <col min="9" max="9" width="7" customWidth="1"/>
    <col min="10" max="10" width="5.125" customWidth="1"/>
    <col min="11" max="11" width="5.875" customWidth="1"/>
    <col min="12" max="12" width="6.5" customWidth="1"/>
    <col min="13" max="13" width="7" customWidth="1"/>
    <col min="14" max="16" width="5.125" customWidth="1"/>
    <col min="17" max="17" width="6.625" customWidth="1"/>
    <col min="18" max="24" width="5.125" customWidth="1"/>
    <col min="25" max="25" width="6.75" customWidth="1"/>
    <col min="26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200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4.6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14</v>
      </c>
      <c r="H8" s="23">
        <f>F8-G8</f>
        <v>0</v>
      </c>
      <c r="I8" s="25">
        <f>G8/F8</f>
        <v>1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14</v>
      </c>
      <c r="X8" s="23">
        <f t="shared" ref="X8:X37" si="2">V8-W8</f>
        <v>0</v>
      </c>
      <c r="Y8" s="25">
        <f t="shared" ref="Y8:Y39" si="3">W8/V8</f>
        <v>1</v>
      </c>
    </row>
    <row r="9" spans="1:25" ht="14.6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26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10</v>
      </c>
      <c r="P9" s="23">
        <f>N9-O9</f>
        <v>0</v>
      </c>
      <c r="Q9" s="25">
        <f>O9/N9</f>
        <v>1</v>
      </c>
      <c r="R9" s="23"/>
      <c r="S9" s="24"/>
      <c r="T9" s="23"/>
      <c r="U9" s="25"/>
      <c r="V9" s="23">
        <f t="shared" si="0"/>
        <v>37</v>
      </c>
      <c r="W9" s="23">
        <f t="shared" si="1"/>
        <v>37</v>
      </c>
      <c r="X9" s="23">
        <f t="shared" si="2"/>
        <v>0</v>
      </c>
      <c r="Y9" s="25">
        <f t="shared" si="3"/>
        <v>1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0</v>
      </c>
      <c r="H10" s="23">
        <f>F10-G10</f>
        <v>20</v>
      </c>
      <c r="I10" s="25">
        <f>G10/F10</f>
        <v>0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0</v>
      </c>
      <c r="X10" s="23">
        <f t="shared" si="2"/>
        <v>22</v>
      </c>
      <c r="Y10" s="25">
        <f t="shared" si="3"/>
        <v>0</v>
      </c>
    </row>
    <row r="11" spans="1:25" ht="14.6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9</v>
      </c>
      <c r="P11" s="23">
        <f>N11-O11</f>
        <v>1</v>
      </c>
      <c r="Q11" s="25">
        <f>O11/N11</f>
        <v>0.9</v>
      </c>
      <c r="R11" s="23"/>
      <c r="S11" s="24"/>
      <c r="T11" s="23"/>
      <c r="U11" s="25"/>
      <c r="V11" s="23">
        <f t="shared" si="0"/>
        <v>10</v>
      </c>
      <c r="W11" s="23">
        <f t="shared" si="1"/>
        <v>9</v>
      </c>
      <c r="X11" s="23">
        <f t="shared" si="2"/>
        <v>1</v>
      </c>
      <c r="Y11" s="25">
        <f t="shared" si="3"/>
        <v>0.9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44</v>
      </c>
      <c r="H12" s="23">
        <f t="shared" ref="H12:H18" si="4">F12-G12</f>
        <v>1</v>
      </c>
      <c r="I12" s="25">
        <f t="shared" ref="I12:I18" si="5">G12/F12</f>
        <v>0.97777777777777775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44</v>
      </c>
      <c r="X12" s="23">
        <f t="shared" si="2"/>
        <v>1</v>
      </c>
      <c r="Y12" s="25">
        <f t="shared" si="3"/>
        <v>0.97777777777777775</v>
      </c>
    </row>
    <row r="13" spans="1:25" ht="14.6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25</v>
      </c>
      <c r="H13" s="23">
        <f t="shared" si="4"/>
        <v>36</v>
      </c>
      <c r="I13" s="25">
        <f t="shared" si="5"/>
        <v>0.4098360655737705</v>
      </c>
      <c r="J13" s="26"/>
      <c r="K13" s="24"/>
      <c r="L13" s="23"/>
      <c r="M13" s="25"/>
      <c r="N13" s="23">
        <v>25</v>
      </c>
      <c r="O13" s="24">
        <v>0</v>
      </c>
      <c r="P13" s="23">
        <f>N13-O13</f>
        <v>25</v>
      </c>
      <c r="Q13" s="25">
        <f>O13/N13</f>
        <v>0</v>
      </c>
      <c r="R13" s="23"/>
      <c r="S13" s="24"/>
      <c r="T13" s="23"/>
      <c r="U13" s="25"/>
      <c r="V13" s="23">
        <f t="shared" si="0"/>
        <v>86</v>
      </c>
      <c r="W13" s="23">
        <f t="shared" si="1"/>
        <v>25</v>
      </c>
      <c r="X13" s="23">
        <f t="shared" si="2"/>
        <v>61</v>
      </c>
      <c r="Y13" s="25">
        <f t="shared" si="3"/>
        <v>0.29069767441860467</v>
      </c>
    </row>
    <row r="14" spans="1:25" ht="14.6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4"/>
        <v>0</v>
      </c>
      <c r="I14" s="25">
        <f t="shared" si="5"/>
        <v>1</v>
      </c>
      <c r="J14" s="26">
        <v>15</v>
      </c>
      <c r="K14" s="24">
        <v>13</v>
      </c>
      <c r="L14" s="23">
        <f>J14-K14</f>
        <v>2</v>
      </c>
      <c r="M14" s="25">
        <f>K14/J14</f>
        <v>0.8666666666666667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43</v>
      </c>
      <c r="X14" s="23">
        <f t="shared" si="2"/>
        <v>2</v>
      </c>
      <c r="Y14" s="25">
        <f t="shared" si="3"/>
        <v>0.9555555555555556</v>
      </c>
    </row>
    <row r="15" spans="1:25" ht="14.65" customHeight="1">
      <c r="A15" s="103"/>
      <c r="B15" s="104"/>
      <c r="C15" s="105"/>
      <c r="D15" s="21"/>
      <c r="E15" s="22" t="s">
        <v>66</v>
      </c>
      <c r="F15" s="23">
        <v>10</v>
      </c>
      <c r="G15" s="24">
        <v>1</v>
      </c>
      <c r="H15" s="23">
        <f t="shared" si="4"/>
        <v>9</v>
      </c>
      <c r="I15" s="25">
        <f t="shared" si="5"/>
        <v>0.1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1</v>
      </c>
      <c r="X15" s="23">
        <f t="shared" si="2"/>
        <v>9</v>
      </c>
      <c r="Y15" s="25">
        <f t="shared" si="3"/>
        <v>0.1</v>
      </c>
    </row>
    <row r="16" spans="1:25" ht="14.65" customHeight="1">
      <c r="A16" s="103"/>
      <c r="B16" s="104"/>
      <c r="C16" s="105"/>
      <c r="D16" s="21"/>
      <c r="E16" s="22" t="s">
        <v>67</v>
      </c>
      <c r="F16" s="23">
        <v>2</v>
      </c>
      <c r="G16" s="24">
        <v>1</v>
      </c>
      <c r="H16" s="23">
        <f t="shared" si="4"/>
        <v>1</v>
      </c>
      <c r="I16" s="25">
        <f t="shared" si="5"/>
        <v>0.5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2</v>
      </c>
      <c r="W16" s="23">
        <f t="shared" si="1"/>
        <v>1</v>
      </c>
      <c r="X16" s="23">
        <f t="shared" si="2"/>
        <v>1</v>
      </c>
      <c r="Y16" s="25">
        <f t="shared" si="3"/>
        <v>0.5</v>
      </c>
    </row>
    <row r="17" spans="1:25" ht="14.65" customHeight="1">
      <c r="A17" s="103"/>
      <c r="B17" s="104"/>
      <c r="C17" s="105"/>
      <c r="D17" s="21"/>
      <c r="E17" s="22" t="s">
        <v>68</v>
      </c>
      <c r="F17" s="23">
        <v>23</v>
      </c>
      <c r="G17" s="24">
        <v>21</v>
      </c>
      <c r="H17" s="23">
        <f t="shared" si="4"/>
        <v>2</v>
      </c>
      <c r="I17" s="25">
        <f t="shared" si="5"/>
        <v>0.91304347826086951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23</v>
      </c>
      <c r="W17" s="23">
        <f t="shared" si="1"/>
        <v>21</v>
      </c>
      <c r="X17" s="23">
        <f t="shared" si="2"/>
        <v>2</v>
      </c>
      <c r="Y17" s="25">
        <f t="shared" si="3"/>
        <v>0.91304347826086951</v>
      </c>
    </row>
    <row r="18" spans="1:25" ht="14.65" customHeight="1">
      <c r="A18" s="103"/>
      <c r="B18" s="104"/>
      <c r="C18" s="105"/>
      <c r="D18" s="21"/>
      <c r="E18" s="22" t="s">
        <v>69</v>
      </c>
      <c r="F18" s="23">
        <v>20</v>
      </c>
      <c r="G18" s="24">
        <v>20</v>
      </c>
      <c r="H18" s="23">
        <f t="shared" si="4"/>
        <v>0</v>
      </c>
      <c r="I18" s="25">
        <f t="shared" si="5"/>
        <v>1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20</v>
      </c>
      <c r="X18" s="23">
        <f t="shared" si="2"/>
        <v>2</v>
      </c>
      <c r="Y18" s="25">
        <f t="shared" si="3"/>
        <v>0.90909090909090906</v>
      </c>
    </row>
    <row r="19" spans="1:25" ht="14.6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15</v>
      </c>
      <c r="P19" s="23">
        <f>N19-O19</f>
        <v>19</v>
      </c>
      <c r="Q19" s="25">
        <f>O19/N19</f>
        <v>0.44117647058823528</v>
      </c>
      <c r="R19" s="23"/>
      <c r="S19" s="24"/>
      <c r="T19" s="23"/>
      <c r="U19" s="25"/>
      <c r="V19" s="23">
        <f t="shared" si="0"/>
        <v>34</v>
      </c>
      <c r="W19" s="23">
        <f t="shared" si="1"/>
        <v>15</v>
      </c>
      <c r="X19" s="23">
        <f t="shared" si="2"/>
        <v>19</v>
      </c>
      <c r="Y19" s="25">
        <f t="shared" si="3"/>
        <v>0.44117647058823528</v>
      </c>
    </row>
    <row r="20" spans="1:25" ht="14.65" customHeight="1">
      <c r="A20" s="103"/>
      <c r="B20" s="104"/>
      <c r="C20" s="105"/>
      <c r="D20" s="21"/>
      <c r="E20" s="22" t="s">
        <v>71</v>
      </c>
      <c r="F20" s="23">
        <v>29</v>
      </c>
      <c r="G20" s="24">
        <v>29</v>
      </c>
      <c r="H20" s="23">
        <f t="shared" ref="H20:H27" si="6">F20-G20</f>
        <v>0</v>
      </c>
      <c r="I20" s="25">
        <f t="shared" ref="I20:I27" si="7">G20/F20</f>
        <v>1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29</v>
      </c>
      <c r="X20" s="23">
        <f t="shared" si="2"/>
        <v>0</v>
      </c>
      <c r="Y20" s="25">
        <f t="shared" si="3"/>
        <v>1</v>
      </c>
    </row>
    <row r="21" spans="1:25" ht="14.65" customHeight="1">
      <c r="A21" s="103"/>
      <c r="B21" s="104"/>
      <c r="C21" s="105"/>
      <c r="D21" s="21"/>
      <c r="E21" s="22" t="s">
        <v>72</v>
      </c>
      <c r="F21" s="23">
        <v>10</v>
      </c>
      <c r="G21" s="24">
        <v>10</v>
      </c>
      <c r="H21" s="23">
        <f t="shared" si="6"/>
        <v>0</v>
      </c>
      <c r="I21" s="25">
        <f t="shared" si="7"/>
        <v>1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10</v>
      </c>
      <c r="W21" s="23">
        <f t="shared" si="1"/>
        <v>10</v>
      </c>
      <c r="X21" s="23">
        <f t="shared" si="2"/>
        <v>0</v>
      </c>
      <c r="Y21" s="25">
        <f t="shared" si="3"/>
        <v>1</v>
      </c>
    </row>
    <row r="22" spans="1:25" ht="14.65" customHeight="1">
      <c r="A22" s="103"/>
      <c r="B22" s="104"/>
      <c r="C22" s="105"/>
      <c r="D22" s="21"/>
      <c r="E22" s="22" t="s">
        <v>73</v>
      </c>
      <c r="F22" s="23">
        <v>8</v>
      </c>
      <c r="G22" s="24">
        <v>3</v>
      </c>
      <c r="H22" s="23">
        <f t="shared" si="6"/>
        <v>5</v>
      </c>
      <c r="I22" s="25">
        <f t="shared" si="7"/>
        <v>0.375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8</v>
      </c>
      <c r="W22" s="23">
        <f t="shared" si="1"/>
        <v>3</v>
      </c>
      <c r="X22" s="23">
        <f t="shared" si="2"/>
        <v>5</v>
      </c>
      <c r="Y22" s="25">
        <f t="shared" si="3"/>
        <v>0.375</v>
      </c>
    </row>
    <row r="23" spans="1:25" ht="14.65" customHeight="1">
      <c r="A23" s="103"/>
      <c r="B23" s="104"/>
      <c r="C23" s="105"/>
      <c r="D23" s="21"/>
      <c r="E23" s="22" t="s">
        <v>74</v>
      </c>
      <c r="F23" s="23">
        <v>10</v>
      </c>
      <c r="G23" s="24">
        <v>7</v>
      </c>
      <c r="H23" s="23">
        <f t="shared" si="6"/>
        <v>3</v>
      </c>
      <c r="I23" s="25">
        <f t="shared" si="7"/>
        <v>0.7</v>
      </c>
      <c r="J23" s="26"/>
      <c r="K23" s="24"/>
      <c r="L23" s="23"/>
      <c r="M23" s="25"/>
      <c r="N23" s="23">
        <v>4</v>
      </c>
      <c r="O23" s="24">
        <v>1</v>
      </c>
      <c r="P23" s="23">
        <f>N23-O23</f>
        <v>3</v>
      </c>
      <c r="Q23" s="25">
        <f>O23/N23</f>
        <v>0.25</v>
      </c>
      <c r="R23" s="23"/>
      <c r="S23" s="24"/>
      <c r="T23" s="23"/>
      <c r="U23" s="25"/>
      <c r="V23" s="23">
        <f t="shared" si="0"/>
        <v>14</v>
      </c>
      <c r="W23" s="23">
        <f t="shared" si="1"/>
        <v>8</v>
      </c>
      <c r="X23" s="23">
        <f t="shared" si="2"/>
        <v>6</v>
      </c>
      <c r="Y23" s="25">
        <f t="shared" si="3"/>
        <v>0.5714285714285714</v>
      </c>
    </row>
    <row r="24" spans="1:25" ht="14.65" customHeight="1">
      <c r="A24" s="103"/>
      <c r="B24" s="104"/>
      <c r="C24" s="105"/>
      <c r="D24" s="21"/>
      <c r="E24" s="22" t="s">
        <v>75</v>
      </c>
      <c r="F24" s="23">
        <v>40</v>
      </c>
      <c r="G24" s="24">
        <v>15</v>
      </c>
      <c r="H24" s="23">
        <f t="shared" si="6"/>
        <v>25</v>
      </c>
      <c r="I24" s="25">
        <f t="shared" si="7"/>
        <v>0.375</v>
      </c>
      <c r="J24" s="26"/>
      <c r="K24" s="24"/>
      <c r="L24" s="23"/>
      <c r="M24" s="25"/>
      <c r="N24" s="23">
        <v>8</v>
      </c>
      <c r="O24" s="24">
        <v>1</v>
      </c>
      <c r="P24" s="23">
        <f>N24-O24</f>
        <v>7</v>
      </c>
      <c r="Q24" s="25">
        <f>O24/N24</f>
        <v>0.125</v>
      </c>
      <c r="R24" s="23"/>
      <c r="S24" s="24"/>
      <c r="T24" s="23"/>
      <c r="U24" s="25"/>
      <c r="V24" s="23">
        <f t="shared" si="0"/>
        <v>48</v>
      </c>
      <c r="W24" s="23">
        <f t="shared" si="1"/>
        <v>16</v>
      </c>
      <c r="X24" s="23">
        <f t="shared" si="2"/>
        <v>32</v>
      </c>
      <c r="Y24" s="25">
        <f t="shared" si="3"/>
        <v>0.33333333333333331</v>
      </c>
    </row>
    <row r="25" spans="1:25" ht="14.6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4.6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7</v>
      </c>
      <c r="H26" s="23">
        <f t="shared" si="6"/>
        <v>2</v>
      </c>
      <c r="I26" s="25">
        <f t="shared" si="7"/>
        <v>0.77777777777777779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  <c r="V26" s="23">
        <f t="shared" si="0"/>
        <v>12</v>
      </c>
      <c r="W26" s="23">
        <f t="shared" si="1"/>
        <v>10</v>
      </c>
      <c r="X26" s="23">
        <f t="shared" si="2"/>
        <v>2</v>
      </c>
      <c r="Y26" s="25">
        <f t="shared" si="3"/>
        <v>0.83333333333333337</v>
      </c>
    </row>
    <row r="27" spans="1:25" ht="14.6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0</v>
      </c>
      <c r="H27" s="23">
        <f t="shared" si="6"/>
        <v>9</v>
      </c>
      <c r="I27" s="25">
        <f t="shared" si="7"/>
        <v>0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0</v>
      </c>
      <c r="X27" s="23">
        <f t="shared" si="2"/>
        <v>9</v>
      </c>
      <c r="Y27" s="25">
        <f t="shared" si="3"/>
        <v>0</v>
      </c>
    </row>
    <row r="28" spans="1:25" ht="14.6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>
        <v>8</v>
      </c>
      <c r="L28" s="23">
        <f>J28-K28</f>
        <v>0</v>
      </c>
      <c r="M28" s="25">
        <f>K28/J28</f>
        <v>1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8</v>
      </c>
      <c r="X28" s="23">
        <f t="shared" si="2"/>
        <v>0</v>
      </c>
      <c r="Y28" s="25">
        <f t="shared" si="3"/>
        <v>1</v>
      </c>
    </row>
    <row r="29" spans="1:25" ht="14.6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12</v>
      </c>
      <c r="H29" s="23">
        <f t="shared" ref="H29:H53" si="8">F29-G29</f>
        <v>0</v>
      </c>
      <c r="I29" s="25">
        <f t="shared" ref="I29:I60" si="9">G29/F29</f>
        <v>1</v>
      </c>
      <c r="J29" s="26">
        <v>4</v>
      </c>
      <c r="K29" s="24">
        <v>2</v>
      </c>
      <c r="L29" s="23">
        <f>J29-K29</f>
        <v>2</v>
      </c>
      <c r="M29" s="25">
        <f>K29/J29</f>
        <v>0.5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14</v>
      </c>
      <c r="X29" s="23">
        <f t="shared" si="2"/>
        <v>2</v>
      </c>
      <c r="Y29" s="25">
        <f t="shared" si="3"/>
        <v>0.875</v>
      </c>
    </row>
    <row r="30" spans="1:25" ht="14.6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4.6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10</v>
      </c>
      <c r="H31" s="23">
        <f t="shared" si="8"/>
        <v>0</v>
      </c>
      <c r="I31" s="25">
        <f t="shared" si="9"/>
        <v>1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2</v>
      </c>
      <c r="T31" s="23">
        <f>R31-S31</f>
        <v>2</v>
      </c>
      <c r="U31" s="25">
        <f>S31/R31</f>
        <v>0.5</v>
      </c>
      <c r="V31" s="23">
        <f t="shared" si="0"/>
        <v>14</v>
      </c>
      <c r="W31" s="23">
        <f t="shared" si="1"/>
        <v>12</v>
      </c>
      <c r="X31" s="23">
        <f t="shared" si="2"/>
        <v>2</v>
      </c>
      <c r="Y31" s="25">
        <f t="shared" si="3"/>
        <v>0.8571428571428571</v>
      </c>
    </row>
    <row r="32" spans="1:25" ht="14.6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3</v>
      </c>
      <c r="H32" s="23">
        <f t="shared" si="8"/>
        <v>7</v>
      </c>
      <c r="I32" s="25">
        <f t="shared" si="9"/>
        <v>0.3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3</v>
      </c>
      <c r="X32" s="23">
        <f t="shared" si="2"/>
        <v>8</v>
      </c>
      <c r="Y32" s="25">
        <f t="shared" si="3"/>
        <v>0.27272727272727271</v>
      </c>
    </row>
    <row r="33" spans="1:25" ht="14.6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10</v>
      </c>
      <c r="H33" s="23">
        <f t="shared" si="8"/>
        <v>0</v>
      </c>
      <c r="I33" s="25">
        <f t="shared" si="9"/>
        <v>1</v>
      </c>
      <c r="J33" s="26">
        <v>10</v>
      </c>
      <c r="K33" s="24">
        <v>7</v>
      </c>
      <c r="L33" s="23">
        <f>J33-K33</f>
        <v>3</v>
      </c>
      <c r="M33" s="25">
        <f>K33/J33</f>
        <v>0.7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17</v>
      </c>
      <c r="X33" s="23">
        <f t="shared" si="2"/>
        <v>3</v>
      </c>
      <c r="Y33" s="25">
        <f t="shared" si="3"/>
        <v>0.85</v>
      </c>
    </row>
    <row r="34" spans="1:25" ht="14.6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8"/>
        <v>0</v>
      </c>
      <c r="I34" s="25">
        <f t="shared" si="9"/>
        <v>1</v>
      </c>
      <c r="J34" s="26"/>
      <c r="K34" s="24"/>
      <c r="L34" s="23"/>
      <c r="M34" s="25"/>
      <c r="N34" s="23">
        <v>4</v>
      </c>
      <c r="O34" s="24">
        <v>0</v>
      </c>
      <c r="P34" s="23">
        <f>N34-O34</f>
        <v>4</v>
      </c>
      <c r="Q34" s="25">
        <f>O34/N34</f>
        <v>0</v>
      </c>
      <c r="R34" s="23"/>
      <c r="S34" s="24"/>
      <c r="T34" s="23"/>
      <c r="U34" s="25"/>
      <c r="V34" s="23">
        <f t="shared" si="0"/>
        <v>13</v>
      </c>
      <c r="W34" s="23">
        <f t="shared" si="1"/>
        <v>9</v>
      </c>
      <c r="X34" s="23">
        <f t="shared" si="2"/>
        <v>4</v>
      </c>
      <c r="Y34" s="25">
        <f t="shared" si="3"/>
        <v>0.69230769230769229</v>
      </c>
    </row>
    <row r="35" spans="1:25" ht="14.6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4</v>
      </c>
      <c r="H35" s="23">
        <f t="shared" si="8"/>
        <v>2</v>
      </c>
      <c r="I35" s="25">
        <f t="shared" si="9"/>
        <v>0.66666666666666663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4</v>
      </c>
      <c r="X35" s="23">
        <f t="shared" si="2"/>
        <v>2</v>
      </c>
      <c r="Y35" s="25">
        <f t="shared" si="3"/>
        <v>0.66666666666666663</v>
      </c>
    </row>
    <row r="36" spans="1:25" ht="14.6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3</v>
      </c>
      <c r="H36" s="23">
        <f t="shared" si="8"/>
        <v>2</v>
      </c>
      <c r="I36" s="25">
        <f t="shared" si="9"/>
        <v>0.6</v>
      </c>
      <c r="J36" s="26"/>
      <c r="K36" s="24"/>
      <c r="L36" s="23" t="s">
        <v>94</v>
      </c>
      <c r="M36" s="25"/>
      <c r="N36" s="23">
        <v>3</v>
      </c>
      <c r="O36" s="24">
        <v>3</v>
      </c>
      <c r="P36" s="23">
        <f>N36-O36</f>
        <v>0</v>
      </c>
      <c r="Q36" s="25">
        <f>O36/N36</f>
        <v>1</v>
      </c>
      <c r="R36" s="23"/>
      <c r="S36" s="24"/>
      <c r="T36" s="23"/>
      <c r="U36" s="25"/>
      <c r="V36" s="23">
        <f t="shared" si="0"/>
        <v>8</v>
      </c>
      <c r="W36" s="23">
        <f t="shared" si="1"/>
        <v>6</v>
      </c>
      <c r="X36" s="23">
        <f t="shared" si="2"/>
        <v>2</v>
      </c>
      <c r="Y36" s="25">
        <f t="shared" si="3"/>
        <v>0.75</v>
      </c>
    </row>
    <row r="37" spans="1:25" ht="14.6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8</v>
      </c>
      <c r="H37" s="23">
        <f t="shared" si="8"/>
        <v>2</v>
      </c>
      <c r="I37" s="25">
        <f t="shared" si="9"/>
        <v>0.8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8</v>
      </c>
      <c r="X37" s="23">
        <f t="shared" si="2"/>
        <v>2</v>
      </c>
      <c r="Y37" s="25">
        <f t="shared" si="3"/>
        <v>0.8</v>
      </c>
    </row>
    <row r="38" spans="1:25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460</v>
      </c>
      <c r="G38" s="27">
        <f>SUM(G8:G37)</f>
        <v>334</v>
      </c>
      <c r="H38" s="27">
        <f t="shared" si="8"/>
        <v>126</v>
      </c>
      <c r="I38" s="28">
        <f t="shared" si="9"/>
        <v>0.72608695652173916</v>
      </c>
      <c r="J38" s="27">
        <f>SUM(J8:J37)</f>
        <v>41</v>
      </c>
      <c r="K38" s="27">
        <f>SUM(K8:K37)</f>
        <v>31</v>
      </c>
      <c r="L38" s="27">
        <f>J38-K38</f>
        <v>10</v>
      </c>
      <c r="M38" s="28">
        <f>K38/J38</f>
        <v>0.75609756097560976</v>
      </c>
      <c r="N38" s="27">
        <f>SUM(N8:N37)</f>
        <v>103</v>
      </c>
      <c r="O38" s="27">
        <f>SUM(O8:O37)</f>
        <v>42</v>
      </c>
      <c r="P38" s="27">
        <f>SUM(P8:P37)</f>
        <v>61</v>
      </c>
      <c r="Q38" s="28">
        <f>O38/N38</f>
        <v>0.40776699029126212</v>
      </c>
      <c r="R38" s="27">
        <f>SUM(R8:R37)</f>
        <v>4</v>
      </c>
      <c r="S38" s="27">
        <f>SUM(S8:S37)</f>
        <v>2</v>
      </c>
      <c r="T38" s="27">
        <f>SUM(T8:T37)</f>
        <v>2</v>
      </c>
      <c r="U38" s="28">
        <f>S38/R38</f>
        <v>0.5</v>
      </c>
      <c r="V38" s="27">
        <f>SUM(V8:V37)</f>
        <v>608</v>
      </c>
      <c r="W38" s="27">
        <f>SUM(W8:W37)</f>
        <v>409</v>
      </c>
      <c r="X38" s="27">
        <f>SUM(X8:X37)</f>
        <v>199</v>
      </c>
      <c r="Y38" s="28">
        <f t="shared" si="3"/>
        <v>0.67269736842105265</v>
      </c>
    </row>
    <row r="39" spans="1:25" ht="14.6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0</v>
      </c>
      <c r="H39" s="33">
        <f t="shared" si="8"/>
        <v>8</v>
      </c>
      <c r="I39" s="35">
        <f t="shared" si="9"/>
        <v>0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0</v>
      </c>
      <c r="X39" s="33">
        <f t="shared" ref="X39:X53" si="12">V39-W39</f>
        <v>15</v>
      </c>
      <c r="Y39" s="35">
        <f t="shared" si="3"/>
        <v>0</v>
      </c>
    </row>
    <row r="40" spans="1:25" ht="14.6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8"/>
        <v>0</v>
      </c>
      <c r="I40" s="35">
        <f t="shared" si="9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13</v>
      </c>
      <c r="X40" s="33">
        <f t="shared" si="12"/>
        <v>0</v>
      </c>
      <c r="Y40" s="35">
        <f t="shared" ref="Y40:Y56" si="13">W40/V40</f>
        <v>1</v>
      </c>
    </row>
    <row r="41" spans="1:25" ht="14.6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7</v>
      </c>
      <c r="H41" s="33">
        <f t="shared" si="8"/>
        <v>3</v>
      </c>
      <c r="I41" s="35">
        <f t="shared" si="9"/>
        <v>0.7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7</v>
      </c>
      <c r="X41" s="33">
        <f t="shared" si="12"/>
        <v>3</v>
      </c>
      <c r="Y41" s="35">
        <f t="shared" si="13"/>
        <v>0.7</v>
      </c>
    </row>
    <row r="42" spans="1:25" ht="14.6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7</v>
      </c>
      <c r="H42" s="33">
        <f t="shared" si="8"/>
        <v>3</v>
      </c>
      <c r="I42" s="35">
        <f t="shared" si="9"/>
        <v>0.7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7</v>
      </c>
      <c r="X42" s="33">
        <f t="shared" si="12"/>
        <v>3</v>
      </c>
      <c r="Y42" s="35">
        <f t="shared" si="13"/>
        <v>0.7</v>
      </c>
    </row>
    <row r="43" spans="1:25" ht="14.6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25" ht="14.6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10</v>
      </c>
      <c r="H44" s="33">
        <f t="shared" si="8"/>
        <v>0</v>
      </c>
      <c r="I44" s="35">
        <f t="shared" si="9"/>
        <v>1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10</v>
      </c>
      <c r="X44" s="33">
        <f t="shared" si="12"/>
        <v>0</v>
      </c>
      <c r="Y44" s="35">
        <f t="shared" si="13"/>
        <v>1</v>
      </c>
    </row>
    <row r="45" spans="1:25" ht="14.6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2</v>
      </c>
      <c r="H45" s="33">
        <f t="shared" si="8"/>
        <v>1</v>
      </c>
      <c r="I45" s="35">
        <f t="shared" si="9"/>
        <v>0.66666666666666663</v>
      </c>
      <c r="J45" s="36">
        <v>2</v>
      </c>
      <c r="K45" s="34"/>
      <c r="L45" s="33">
        <f>J45-K45</f>
        <v>2</v>
      </c>
      <c r="M45" s="35">
        <f>K45/J45</f>
        <v>0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2</v>
      </c>
      <c r="X45" s="33">
        <f t="shared" si="12"/>
        <v>3</v>
      </c>
      <c r="Y45" s="35">
        <f t="shared" si="13"/>
        <v>0.4</v>
      </c>
    </row>
    <row r="46" spans="1:25" ht="14.6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5</v>
      </c>
      <c r="S46" s="34">
        <v>1</v>
      </c>
      <c r="T46" s="33">
        <f>R46-S46</f>
        <v>4</v>
      </c>
      <c r="U46" s="35">
        <f>S46/R46</f>
        <v>0.2</v>
      </c>
      <c r="V46" s="33">
        <f t="shared" si="10"/>
        <v>18</v>
      </c>
      <c r="W46" s="33">
        <f t="shared" si="11"/>
        <v>14</v>
      </c>
      <c r="X46" s="33">
        <f t="shared" si="12"/>
        <v>4</v>
      </c>
      <c r="Y46" s="35">
        <f t="shared" si="13"/>
        <v>0.77777777777777779</v>
      </c>
    </row>
    <row r="47" spans="1:25" ht="14.6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23</v>
      </c>
      <c r="H47" s="33">
        <f t="shared" si="8"/>
        <v>7</v>
      </c>
      <c r="I47" s="35">
        <f t="shared" si="9"/>
        <v>0.76666666666666672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23</v>
      </c>
      <c r="X47" s="33">
        <f t="shared" si="12"/>
        <v>7</v>
      </c>
      <c r="Y47" s="35">
        <f t="shared" si="13"/>
        <v>0.76666666666666672</v>
      </c>
    </row>
    <row r="48" spans="1:25" ht="14.6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0</v>
      </c>
      <c r="H48" s="33">
        <f t="shared" si="8"/>
        <v>5</v>
      </c>
      <c r="I48" s="35">
        <f t="shared" si="9"/>
        <v>0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0</v>
      </c>
      <c r="X48" s="33">
        <f t="shared" si="12"/>
        <v>5</v>
      </c>
      <c r="Y48" s="35">
        <f t="shared" si="13"/>
        <v>0</v>
      </c>
    </row>
    <row r="49" spans="1:25" ht="14.6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14</v>
      </c>
      <c r="L49" s="33">
        <f>J49-K49</f>
        <v>0</v>
      </c>
      <c r="M49" s="35">
        <f>K49/J49</f>
        <v>1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23</v>
      </c>
      <c r="X49" s="33">
        <f t="shared" si="12"/>
        <v>0</v>
      </c>
      <c r="Y49" s="35">
        <f t="shared" si="13"/>
        <v>1</v>
      </c>
    </row>
    <row r="50" spans="1:25" ht="14.6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8</v>
      </c>
      <c r="H50" s="33">
        <f t="shared" si="8"/>
        <v>2</v>
      </c>
      <c r="I50" s="35">
        <f t="shared" si="9"/>
        <v>0.8</v>
      </c>
      <c r="J50" s="36"/>
      <c r="K50" s="34"/>
      <c r="L50" s="33"/>
      <c r="M50" s="35"/>
      <c r="N50" s="33">
        <v>2</v>
      </c>
      <c r="O50" s="34">
        <v>1</v>
      </c>
      <c r="P50" s="33">
        <f>N50-O50</f>
        <v>1</v>
      </c>
      <c r="Q50" s="35">
        <f>O50/N50</f>
        <v>0.5</v>
      </c>
      <c r="R50" s="33"/>
      <c r="S50" s="34"/>
      <c r="T50" s="33"/>
      <c r="U50" s="35"/>
      <c r="V50" s="33">
        <f t="shared" si="10"/>
        <v>12</v>
      </c>
      <c r="W50" s="33">
        <f t="shared" si="11"/>
        <v>9</v>
      </c>
      <c r="X50" s="33">
        <f t="shared" si="12"/>
        <v>3</v>
      </c>
      <c r="Y50" s="35">
        <f t="shared" si="13"/>
        <v>0.75</v>
      </c>
    </row>
    <row r="51" spans="1:25" ht="14.6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5</v>
      </c>
      <c r="L51" s="33">
        <f>J51-K51</f>
        <v>0</v>
      </c>
      <c r="M51" s="35">
        <f>K51/J51</f>
        <v>1</v>
      </c>
      <c r="N51" s="33">
        <v>5</v>
      </c>
      <c r="O51" s="34">
        <v>4</v>
      </c>
      <c r="P51" s="33">
        <f>N51-O51</f>
        <v>1</v>
      </c>
      <c r="Q51" s="35">
        <f>O51/N51</f>
        <v>0.8</v>
      </c>
      <c r="R51" s="33"/>
      <c r="S51" s="34"/>
      <c r="T51" s="33"/>
      <c r="U51" s="35"/>
      <c r="V51" s="33">
        <f t="shared" si="10"/>
        <v>24</v>
      </c>
      <c r="W51" s="33">
        <f t="shared" si="11"/>
        <v>23</v>
      </c>
      <c r="X51" s="33">
        <f t="shared" si="12"/>
        <v>1</v>
      </c>
      <c r="Y51" s="35">
        <f t="shared" si="13"/>
        <v>0.95833333333333337</v>
      </c>
    </row>
    <row r="52" spans="1:25" ht="14.6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3</v>
      </c>
      <c r="H52" s="33">
        <f t="shared" si="8"/>
        <v>2</v>
      </c>
      <c r="I52" s="35">
        <f t="shared" si="9"/>
        <v>0.6</v>
      </c>
      <c r="J52" s="36">
        <v>1</v>
      </c>
      <c r="K52" s="34"/>
      <c r="L52" s="33">
        <f>J52-K52</f>
        <v>1</v>
      </c>
      <c r="M52" s="35">
        <f>K52/J52</f>
        <v>0</v>
      </c>
      <c r="N52" s="33">
        <v>2</v>
      </c>
      <c r="O52" s="34">
        <v>1</v>
      </c>
      <c r="P52" s="33">
        <f>N52-O52</f>
        <v>1</v>
      </c>
      <c r="Q52" s="35">
        <f>O52/N52</f>
        <v>0.5</v>
      </c>
      <c r="R52" s="33"/>
      <c r="S52" s="34"/>
      <c r="T52" s="33"/>
      <c r="U52" s="35"/>
      <c r="V52" s="33">
        <f t="shared" si="10"/>
        <v>8</v>
      </c>
      <c r="W52" s="33">
        <f t="shared" si="11"/>
        <v>4</v>
      </c>
      <c r="X52" s="33">
        <f t="shared" si="12"/>
        <v>4</v>
      </c>
      <c r="Y52" s="35">
        <f t="shared" si="13"/>
        <v>0.5</v>
      </c>
    </row>
    <row r="53" spans="1:25" ht="14.6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8"/>
        <v>0</v>
      </c>
      <c r="I53" s="35">
        <f t="shared" si="9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20</v>
      </c>
      <c r="X53" s="33">
        <f t="shared" si="12"/>
        <v>0</v>
      </c>
      <c r="Y53" s="35">
        <f t="shared" si="13"/>
        <v>1</v>
      </c>
    </row>
    <row r="54" spans="1:25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27">
        <f>SUM(G39:G53)</f>
        <v>125</v>
      </c>
      <c r="H54" s="27">
        <f>SUM(H39:H53)</f>
        <v>37</v>
      </c>
      <c r="I54" s="28">
        <f t="shared" si="9"/>
        <v>0.77160493827160492</v>
      </c>
      <c r="J54" s="27">
        <f>SUM(J39:J53)</f>
        <v>22</v>
      </c>
      <c r="K54" s="27">
        <f>SUM(K39:K53)</f>
        <v>19</v>
      </c>
      <c r="L54" s="27">
        <f>SUM(L39:L53)</f>
        <v>3</v>
      </c>
      <c r="M54" s="28">
        <f>K54/J54</f>
        <v>0.86363636363636365</v>
      </c>
      <c r="N54" s="27">
        <f>SUM(N39:N53)</f>
        <v>20</v>
      </c>
      <c r="O54" s="27">
        <f>SUM(O39:O53)</f>
        <v>10</v>
      </c>
      <c r="P54" s="27">
        <f>N54-O54</f>
        <v>10</v>
      </c>
      <c r="Q54" s="28">
        <f>O54/N54</f>
        <v>0.5</v>
      </c>
      <c r="R54" s="27">
        <f>SUM(R39:R53)</f>
        <v>5</v>
      </c>
      <c r="S54" s="27">
        <f>SUM(S39:S53)</f>
        <v>1</v>
      </c>
      <c r="T54" s="27">
        <f>R54-S54</f>
        <v>4</v>
      </c>
      <c r="U54" s="28">
        <f>S54/R54</f>
        <v>0.2</v>
      </c>
      <c r="V54" s="27">
        <f>SUM(V39:V53)</f>
        <v>209</v>
      </c>
      <c r="W54" s="27">
        <f>SUM(W39:W53)</f>
        <v>155</v>
      </c>
      <c r="X54" s="27">
        <f>SUM(X39:X53)</f>
        <v>54</v>
      </c>
      <c r="Y54" s="28">
        <f t="shared" si="13"/>
        <v>0.74162679425837319</v>
      </c>
    </row>
    <row r="55" spans="1:25" ht="14.6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>
        <v>3</v>
      </c>
      <c r="L55" s="40">
        <f>J55-K55</f>
        <v>0</v>
      </c>
      <c r="M55" s="42">
        <f>K55/J55</f>
        <v>1</v>
      </c>
      <c r="N55" s="40">
        <v>3</v>
      </c>
      <c r="O55" s="41">
        <v>1</v>
      </c>
      <c r="P55" s="40">
        <v>3</v>
      </c>
      <c r="Q55" s="42">
        <f>O55/N55</f>
        <v>0.33333333333333331</v>
      </c>
      <c r="R55" s="42"/>
      <c r="S55" s="43"/>
      <c r="T55" s="42"/>
      <c r="U55" s="42"/>
      <c r="V55" s="40">
        <f>F55+J55+N55</f>
        <v>13</v>
      </c>
      <c r="W55" s="40">
        <f>G55+K55+O55</f>
        <v>11</v>
      </c>
      <c r="X55" s="40">
        <f t="shared" ref="X55:X69" si="15">V55-W55</f>
        <v>2</v>
      </c>
      <c r="Y55" s="42">
        <f t="shared" si="13"/>
        <v>0.84615384615384615</v>
      </c>
    </row>
    <row r="56" spans="1:25" ht="14.6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>
        <v>0</v>
      </c>
      <c r="L56" s="40">
        <f>J56-K56</f>
        <v>3</v>
      </c>
      <c r="M56" s="42">
        <f>K56/J56</f>
        <v>0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10</v>
      </c>
      <c r="X56" s="40">
        <f t="shared" si="15"/>
        <v>3</v>
      </c>
      <c r="Y56" s="42">
        <f t="shared" si="13"/>
        <v>0.76923076923076927</v>
      </c>
    </row>
    <row r="57" spans="1:25" ht="14.6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  <c r="V57" s="40">
        <f>F57+N57</f>
        <v>12</v>
      </c>
      <c r="W57" s="40">
        <f>G57+O57</f>
        <v>12</v>
      </c>
      <c r="X57" s="40">
        <f t="shared" si="15"/>
        <v>0</v>
      </c>
      <c r="Y57" s="42">
        <f>W58/V57</f>
        <v>0.75</v>
      </c>
    </row>
    <row r="58" spans="1:25" ht="14.6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9</v>
      </c>
      <c r="H58" s="40">
        <f t="shared" si="14"/>
        <v>1</v>
      </c>
      <c r="I58" s="42">
        <f t="shared" si="9"/>
        <v>0.9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9</v>
      </c>
      <c r="X58" s="40">
        <f t="shared" si="15"/>
        <v>1</v>
      </c>
      <c r="Y58" s="42">
        <f t="shared" ref="Y58:Y86" si="18">W58/V58</f>
        <v>0.9</v>
      </c>
    </row>
    <row r="59" spans="1:25" ht="14.6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10</v>
      </c>
      <c r="H59" s="40">
        <f t="shared" si="14"/>
        <v>0</v>
      </c>
      <c r="I59" s="42">
        <f t="shared" si="9"/>
        <v>1</v>
      </c>
      <c r="J59" s="40"/>
      <c r="K59" s="41"/>
      <c r="L59" s="40"/>
      <c r="M59" s="42"/>
      <c r="N59" s="40">
        <v>2</v>
      </c>
      <c r="O59" s="41">
        <v>1</v>
      </c>
      <c r="P59" s="40">
        <f>N59-O59</f>
        <v>1</v>
      </c>
      <c r="Q59" s="42">
        <f>O59/N59</f>
        <v>0.5</v>
      </c>
      <c r="R59" s="42"/>
      <c r="S59" s="43"/>
      <c r="T59" s="42"/>
      <c r="U59" s="42"/>
      <c r="V59" s="40">
        <f t="shared" si="16"/>
        <v>12</v>
      </c>
      <c r="W59" s="40">
        <f t="shared" si="17"/>
        <v>11</v>
      </c>
      <c r="X59" s="40">
        <f t="shared" si="15"/>
        <v>1</v>
      </c>
      <c r="Y59" s="42">
        <f t="shared" si="18"/>
        <v>0.91666666666666663</v>
      </c>
    </row>
    <row r="60" spans="1:25" ht="14.6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1</v>
      </c>
      <c r="H60" s="40">
        <f t="shared" si="14"/>
        <v>13</v>
      </c>
      <c r="I60" s="42">
        <f t="shared" si="9"/>
        <v>7.1428571428571425E-2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1</v>
      </c>
      <c r="X60" s="40">
        <f t="shared" si="15"/>
        <v>13</v>
      </c>
      <c r="Y60" s="42">
        <f t="shared" si="18"/>
        <v>7.1428571428571425E-2</v>
      </c>
    </row>
    <row r="61" spans="1:25" ht="14.6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5</v>
      </c>
      <c r="H61" s="40">
        <f t="shared" si="14"/>
        <v>3</v>
      </c>
      <c r="I61" s="42">
        <f t="shared" ref="I61:I86" si="19">G61/F61</f>
        <v>0.625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5</v>
      </c>
      <c r="X61" s="40">
        <f t="shared" si="15"/>
        <v>3</v>
      </c>
      <c r="Y61" s="42">
        <f t="shared" si="18"/>
        <v>0.625</v>
      </c>
    </row>
    <row r="62" spans="1:25" ht="14.6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8</v>
      </c>
      <c r="H62" s="40">
        <f t="shared" si="14"/>
        <v>0</v>
      </c>
      <c r="I62" s="42">
        <f t="shared" si="19"/>
        <v>1</v>
      </c>
      <c r="J62" s="40">
        <v>3</v>
      </c>
      <c r="K62" s="41"/>
      <c r="L62" s="40">
        <f>J62-K62</f>
        <v>3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8</v>
      </c>
      <c r="X62" s="40">
        <f t="shared" si="15"/>
        <v>3</v>
      </c>
      <c r="Y62" s="42">
        <f t="shared" si="18"/>
        <v>0.72727272727272729</v>
      </c>
    </row>
    <row r="63" spans="1:25" ht="14.6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6</v>
      </c>
      <c r="H63" s="40">
        <f t="shared" si="14"/>
        <v>4</v>
      </c>
      <c r="I63" s="42">
        <f t="shared" si="19"/>
        <v>0.6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6</v>
      </c>
      <c r="X63" s="40">
        <f t="shared" si="15"/>
        <v>5</v>
      </c>
      <c r="Y63" s="42">
        <f t="shared" si="18"/>
        <v>0.54545454545454541</v>
      </c>
    </row>
    <row r="64" spans="1:25" ht="14.6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25" ht="14.6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3</v>
      </c>
      <c r="H65" s="40">
        <f t="shared" si="14"/>
        <v>3</v>
      </c>
      <c r="I65" s="42">
        <f t="shared" si="19"/>
        <v>0.5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3</v>
      </c>
      <c r="X65" s="40">
        <f t="shared" si="15"/>
        <v>3</v>
      </c>
      <c r="Y65" s="42">
        <f t="shared" si="18"/>
        <v>0.5</v>
      </c>
    </row>
    <row r="66" spans="1:25" ht="14.6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14"/>
        <v>0</v>
      </c>
      <c r="I66" s="42">
        <f t="shared" si="19"/>
        <v>1</v>
      </c>
      <c r="J66" s="40"/>
      <c r="K66" s="41"/>
      <c r="L66" s="40"/>
      <c r="M66" s="42"/>
      <c r="N66" s="40">
        <v>6</v>
      </c>
      <c r="O66" s="41">
        <v>6</v>
      </c>
      <c r="P66" s="40">
        <f>N66-O66</f>
        <v>0</v>
      </c>
      <c r="Q66" s="42">
        <f t="shared" ref="Q66:Q71" si="20">O66/N66</f>
        <v>1</v>
      </c>
      <c r="R66" s="42"/>
      <c r="S66" s="43"/>
      <c r="T66" s="42"/>
      <c r="U66" s="42"/>
      <c r="V66" s="40">
        <f t="shared" si="16"/>
        <v>14</v>
      </c>
      <c r="W66" s="40">
        <f t="shared" si="17"/>
        <v>14</v>
      </c>
      <c r="X66" s="40">
        <f t="shared" si="15"/>
        <v>0</v>
      </c>
      <c r="Y66" s="42">
        <f t="shared" si="18"/>
        <v>1</v>
      </c>
    </row>
    <row r="67" spans="1:25" ht="14.6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13</v>
      </c>
      <c r="H67" s="40">
        <f t="shared" si="14"/>
        <v>1</v>
      </c>
      <c r="I67" s="42">
        <f t="shared" si="19"/>
        <v>0.9285714285714286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13</v>
      </c>
      <c r="X67" s="40">
        <f t="shared" si="15"/>
        <v>3</v>
      </c>
      <c r="Y67" s="42">
        <f t="shared" si="18"/>
        <v>0.8125</v>
      </c>
    </row>
    <row r="68" spans="1:25" ht="14.6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14</v>
      </c>
      <c r="H68" s="40">
        <f t="shared" si="14"/>
        <v>16</v>
      </c>
      <c r="I68" s="42">
        <f t="shared" si="19"/>
        <v>0.46666666666666667</v>
      </c>
      <c r="J68" s="40"/>
      <c r="K68" s="41"/>
      <c r="L68" s="40"/>
      <c r="M68" s="42"/>
      <c r="N68" s="40">
        <v>2</v>
      </c>
      <c r="O68" s="41">
        <v>1</v>
      </c>
      <c r="P68" s="40">
        <f>N68-O68</f>
        <v>1</v>
      </c>
      <c r="Q68" s="42">
        <f t="shared" si="20"/>
        <v>0.5</v>
      </c>
      <c r="R68" s="42"/>
      <c r="S68" s="43"/>
      <c r="T68" s="42"/>
      <c r="U68" s="42"/>
      <c r="V68" s="40">
        <f t="shared" si="16"/>
        <v>32</v>
      </c>
      <c r="W68" s="40">
        <f t="shared" si="17"/>
        <v>15</v>
      </c>
      <c r="X68" s="40">
        <f t="shared" si="15"/>
        <v>17</v>
      </c>
      <c r="Y68" s="42">
        <f t="shared" si="18"/>
        <v>0.46875</v>
      </c>
    </row>
    <row r="69" spans="1:25" ht="14.6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13</v>
      </c>
      <c r="H69" s="40">
        <f t="shared" si="14"/>
        <v>2</v>
      </c>
      <c r="I69" s="42">
        <f t="shared" si="19"/>
        <v>0.8666666666666667</v>
      </c>
      <c r="J69" s="40"/>
      <c r="K69" s="41"/>
      <c r="L69" s="40"/>
      <c r="M69" s="42"/>
      <c r="N69" s="40">
        <v>2</v>
      </c>
      <c r="O69" s="41">
        <v>0</v>
      </c>
      <c r="P69" s="40">
        <f>N69-O69</f>
        <v>2</v>
      </c>
      <c r="Q69" s="42">
        <f t="shared" si="20"/>
        <v>0</v>
      </c>
      <c r="R69" s="42"/>
      <c r="S69" s="43"/>
      <c r="T69" s="42"/>
      <c r="U69" s="42"/>
      <c r="V69" s="40">
        <f t="shared" si="16"/>
        <v>17</v>
      </c>
      <c r="W69" s="40">
        <f t="shared" si="17"/>
        <v>13</v>
      </c>
      <c r="X69" s="40">
        <f t="shared" si="15"/>
        <v>4</v>
      </c>
      <c r="Y69" s="42">
        <f t="shared" si="18"/>
        <v>0.76470588235294112</v>
      </c>
    </row>
    <row r="70" spans="1:25" s="44" customFormat="1" ht="14.6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123</v>
      </c>
      <c r="H70" s="27">
        <f>SUM(H55:H69)</f>
        <v>43</v>
      </c>
      <c r="I70" s="28">
        <f t="shared" si="19"/>
        <v>0.74096385542168675</v>
      </c>
      <c r="J70" s="27">
        <f>SUM(J55:J69)</f>
        <v>9</v>
      </c>
      <c r="K70" s="27">
        <f>SUM(K55:K69)</f>
        <v>3</v>
      </c>
      <c r="L70" s="27">
        <f>J70-K70</f>
        <v>6</v>
      </c>
      <c r="M70" s="28">
        <f>K70/J70</f>
        <v>0.33333333333333331</v>
      </c>
      <c r="N70" s="27">
        <f>SUM(N55:N69)</f>
        <v>20</v>
      </c>
      <c r="O70" s="27">
        <f>SUM(O55:O69)</f>
        <v>11</v>
      </c>
      <c r="P70" s="27">
        <f>SUM(P55:P69)</f>
        <v>10</v>
      </c>
      <c r="Q70" s="28">
        <f t="shared" si="20"/>
        <v>0.55000000000000004</v>
      </c>
      <c r="R70" s="28"/>
      <c r="S70" s="28"/>
      <c r="T70" s="28"/>
      <c r="U70" s="28"/>
      <c r="V70" s="27">
        <f>SUM(V55:V69)</f>
        <v>195</v>
      </c>
      <c r="W70" s="27">
        <f>SUM(W55:W69)</f>
        <v>137</v>
      </c>
      <c r="X70" s="27">
        <f>SUM(X55:X69)</f>
        <v>58</v>
      </c>
      <c r="Y70" s="28">
        <f t="shared" si="18"/>
        <v>0.70256410256410251</v>
      </c>
    </row>
    <row r="71" spans="1:25" ht="14.6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>
        <v>2</v>
      </c>
      <c r="P71" s="47">
        <f>N71-O71</f>
        <v>0</v>
      </c>
      <c r="Q71" s="49">
        <f t="shared" si="20"/>
        <v>1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2</v>
      </c>
      <c r="X71" s="47">
        <f t="shared" ref="X71:X84" si="24">V71-W71</f>
        <v>2</v>
      </c>
      <c r="Y71" s="49">
        <f t="shared" si="18"/>
        <v>0.5</v>
      </c>
    </row>
    <row r="72" spans="1:25" ht="14.6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14</v>
      </c>
      <c r="H72" s="47">
        <f t="shared" si="21"/>
        <v>0</v>
      </c>
      <c r="I72" s="49">
        <f t="shared" si="19"/>
        <v>1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14</v>
      </c>
      <c r="X72" s="47">
        <f t="shared" si="24"/>
        <v>0</v>
      </c>
      <c r="Y72" s="49">
        <f t="shared" si="18"/>
        <v>1</v>
      </c>
    </row>
    <row r="73" spans="1:25" ht="14.6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5</v>
      </c>
      <c r="H73" s="47">
        <f t="shared" si="21"/>
        <v>0</v>
      </c>
      <c r="I73" s="49">
        <f t="shared" si="19"/>
        <v>1</v>
      </c>
      <c r="J73" s="50">
        <v>5</v>
      </c>
      <c r="K73" s="48"/>
      <c r="L73" s="47">
        <f>J73-K73</f>
        <v>5</v>
      </c>
      <c r="M73" s="49">
        <f>K73/J73</f>
        <v>0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5</v>
      </c>
      <c r="X73" s="47">
        <f t="shared" si="24"/>
        <v>5</v>
      </c>
      <c r="Y73" s="49">
        <f t="shared" si="18"/>
        <v>0.5</v>
      </c>
    </row>
    <row r="74" spans="1:25" ht="14.6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29</v>
      </c>
      <c r="H74" s="47">
        <f t="shared" si="21"/>
        <v>32</v>
      </c>
      <c r="I74" s="49">
        <f t="shared" si="19"/>
        <v>0.47540983606557374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29</v>
      </c>
      <c r="X74" s="47">
        <f t="shared" si="24"/>
        <v>32</v>
      </c>
      <c r="Y74" s="49">
        <f t="shared" si="18"/>
        <v>0.47540983606557374</v>
      </c>
    </row>
    <row r="75" spans="1:25" ht="14.6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21"/>
        <v>0</v>
      </c>
      <c r="I75" s="49">
        <f t="shared" si="19"/>
        <v>1</v>
      </c>
      <c r="J75" s="50">
        <v>2</v>
      </c>
      <c r="K75" s="48"/>
      <c r="L75" s="47">
        <f>J75-K75</f>
        <v>2</v>
      </c>
      <c r="M75" s="49">
        <f>K75/J75</f>
        <v>0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15</v>
      </c>
      <c r="X75" s="47">
        <f t="shared" si="24"/>
        <v>3</v>
      </c>
      <c r="Y75" s="49">
        <f t="shared" si="18"/>
        <v>0.83333333333333337</v>
      </c>
    </row>
    <row r="76" spans="1:25" ht="14.6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12</v>
      </c>
      <c r="H76" s="47">
        <f t="shared" si="21"/>
        <v>5</v>
      </c>
      <c r="I76" s="49">
        <f t="shared" si="19"/>
        <v>0.70588235294117652</v>
      </c>
      <c r="J76" s="50"/>
      <c r="K76" s="48"/>
      <c r="L76" s="47"/>
      <c r="M76" s="49"/>
      <c r="N76" s="47">
        <v>5</v>
      </c>
      <c r="O76" s="48">
        <v>4</v>
      </c>
      <c r="P76" s="47">
        <f>N76-O76</f>
        <v>1</v>
      </c>
      <c r="Q76" s="49">
        <f>O76/N76</f>
        <v>0.8</v>
      </c>
      <c r="R76" s="49"/>
      <c r="S76" s="51"/>
      <c r="T76" s="49"/>
      <c r="U76" s="49"/>
      <c r="V76" s="47">
        <f t="shared" si="22"/>
        <v>22</v>
      </c>
      <c r="W76" s="47">
        <f t="shared" si="23"/>
        <v>16</v>
      </c>
      <c r="X76" s="47">
        <f t="shared" si="24"/>
        <v>6</v>
      </c>
      <c r="Y76" s="49">
        <f t="shared" si="18"/>
        <v>0.72727272727272729</v>
      </c>
    </row>
    <row r="77" spans="1:25" ht="14.6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1</v>
      </c>
      <c r="H77" s="47">
        <f t="shared" si="21"/>
        <v>6</v>
      </c>
      <c r="I77" s="49">
        <f t="shared" si="19"/>
        <v>0.14285714285714285</v>
      </c>
      <c r="J77" s="50"/>
      <c r="K77" s="48"/>
      <c r="L77" s="47"/>
      <c r="M77" s="49"/>
      <c r="N77" s="47">
        <v>10</v>
      </c>
      <c r="O77" s="48">
        <v>0</v>
      </c>
      <c r="P77" s="47">
        <f>N77-O77</f>
        <v>10</v>
      </c>
      <c r="Q77" s="49">
        <f>O77/N77</f>
        <v>0</v>
      </c>
      <c r="R77" s="49"/>
      <c r="S77" s="51"/>
      <c r="T77" s="49"/>
      <c r="U77" s="49"/>
      <c r="V77" s="47">
        <f t="shared" si="22"/>
        <v>17</v>
      </c>
      <c r="W77" s="47">
        <f t="shared" si="23"/>
        <v>1</v>
      </c>
      <c r="X77" s="47">
        <f t="shared" si="24"/>
        <v>16</v>
      </c>
      <c r="Y77" s="49">
        <f t="shared" si="18"/>
        <v>5.8823529411764705E-2</v>
      </c>
    </row>
    <row r="78" spans="1:25" ht="14.6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10</v>
      </c>
      <c r="H78" s="47">
        <f t="shared" si="21"/>
        <v>18</v>
      </c>
      <c r="I78" s="49">
        <f t="shared" si="19"/>
        <v>0.35714285714285715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6</v>
      </c>
      <c r="P78" s="47">
        <f>N78-O78</f>
        <v>1</v>
      </c>
      <c r="Q78" s="49">
        <f>O78/N78</f>
        <v>0.8571428571428571</v>
      </c>
      <c r="R78" s="49"/>
      <c r="S78" s="51"/>
      <c r="T78" s="49"/>
      <c r="U78" s="49"/>
      <c r="V78" s="47">
        <f t="shared" si="22"/>
        <v>39</v>
      </c>
      <c r="W78" s="47">
        <f t="shared" si="23"/>
        <v>16</v>
      </c>
      <c r="X78" s="47">
        <f t="shared" si="24"/>
        <v>23</v>
      </c>
      <c r="Y78" s="49">
        <f t="shared" si="18"/>
        <v>0.41025641025641024</v>
      </c>
    </row>
    <row r="79" spans="1:25" ht="14.6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5</v>
      </c>
      <c r="H79" s="47">
        <f t="shared" si="21"/>
        <v>5</v>
      </c>
      <c r="I79" s="49">
        <f t="shared" si="19"/>
        <v>0.5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5</v>
      </c>
      <c r="X79" s="47">
        <f t="shared" si="24"/>
        <v>5</v>
      </c>
      <c r="Y79" s="49">
        <f t="shared" si="18"/>
        <v>0.5</v>
      </c>
    </row>
    <row r="80" spans="1:25" ht="14.6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9</v>
      </c>
      <c r="H80" s="47">
        <f t="shared" si="21"/>
        <v>1</v>
      </c>
      <c r="I80" s="49">
        <f t="shared" si="19"/>
        <v>0.9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9</v>
      </c>
      <c r="X80" s="47">
        <f t="shared" si="24"/>
        <v>1</v>
      </c>
      <c r="Y80" s="49">
        <f t="shared" si="18"/>
        <v>0.9</v>
      </c>
    </row>
    <row r="81" spans="1:25" ht="14.6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10</v>
      </c>
      <c r="H81" s="47">
        <f t="shared" si="21"/>
        <v>0</v>
      </c>
      <c r="I81" s="49">
        <f t="shared" si="19"/>
        <v>1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10</v>
      </c>
      <c r="X81" s="47">
        <f t="shared" si="24"/>
        <v>0</v>
      </c>
      <c r="Y81" s="49">
        <f t="shared" si="18"/>
        <v>1</v>
      </c>
    </row>
    <row r="82" spans="1:25" ht="14.6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5</v>
      </c>
      <c r="H82" s="47">
        <f t="shared" si="21"/>
        <v>3</v>
      </c>
      <c r="I82" s="49">
        <f t="shared" si="19"/>
        <v>0.625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5</v>
      </c>
      <c r="X82" s="47">
        <f t="shared" si="24"/>
        <v>3</v>
      </c>
      <c r="Y82" s="49">
        <f t="shared" si="18"/>
        <v>0.625</v>
      </c>
    </row>
    <row r="83" spans="1:25" ht="14.6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8</v>
      </c>
      <c r="H83" s="47">
        <f t="shared" si="21"/>
        <v>1</v>
      </c>
      <c r="I83" s="49">
        <f t="shared" si="19"/>
        <v>0.88888888888888884</v>
      </c>
      <c r="J83" s="50"/>
      <c r="K83" s="48"/>
      <c r="L83" s="47"/>
      <c r="M83" s="49"/>
      <c r="N83" s="47">
        <v>2</v>
      </c>
      <c r="O83" s="48">
        <v>0</v>
      </c>
      <c r="P83" s="47">
        <f>N83-O83</f>
        <v>2</v>
      </c>
      <c r="Q83" s="49">
        <f>O83/N83</f>
        <v>0</v>
      </c>
      <c r="R83" s="49"/>
      <c r="S83" s="51"/>
      <c r="T83" s="49"/>
      <c r="U83" s="49"/>
      <c r="V83" s="47">
        <f t="shared" si="22"/>
        <v>11</v>
      </c>
      <c r="W83" s="47">
        <f t="shared" si="23"/>
        <v>8</v>
      </c>
      <c r="X83" s="47">
        <f t="shared" si="24"/>
        <v>3</v>
      </c>
      <c r="Y83" s="49">
        <f t="shared" si="18"/>
        <v>0.72727272727272729</v>
      </c>
    </row>
    <row r="84" spans="1:25" ht="14.6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5</v>
      </c>
      <c r="H84" s="47">
        <f t="shared" si="21"/>
        <v>3</v>
      </c>
      <c r="I84" s="49">
        <f t="shared" si="19"/>
        <v>0.625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5</v>
      </c>
      <c r="X84" s="47">
        <f t="shared" si="24"/>
        <v>5</v>
      </c>
      <c r="Y84" s="49">
        <f t="shared" si="18"/>
        <v>0.5</v>
      </c>
    </row>
    <row r="85" spans="1:25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128</v>
      </c>
      <c r="H85" s="27">
        <f>SUM(H71:H84)</f>
        <v>76</v>
      </c>
      <c r="I85" s="28">
        <f t="shared" si="19"/>
        <v>0.62745098039215685</v>
      </c>
      <c r="J85" s="27">
        <f>SUM(J71:J84)</f>
        <v>11</v>
      </c>
      <c r="K85" s="27">
        <f>SUM(K71:K84)</f>
        <v>0</v>
      </c>
      <c r="L85" s="27">
        <f>J85-K85</f>
        <v>11</v>
      </c>
      <c r="M85" s="28">
        <f>K85/J85</f>
        <v>0</v>
      </c>
      <c r="N85" s="27">
        <f>SUM(N71:N84)</f>
        <v>29</v>
      </c>
      <c r="O85" s="27">
        <f>SUM(O71:O84)</f>
        <v>12</v>
      </c>
      <c r="P85" s="27">
        <f>SUM(P71:P84)</f>
        <v>17</v>
      </c>
      <c r="Q85" s="28">
        <f>O85/N85</f>
        <v>0.41379310344827586</v>
      </c>
      <c r="R85" s="28"/>
      <c r="S85" s="28"/>
      <c r="T85" s="28"/>
      <c r="U85" s="28"/>
      <c r="V85" s="27">
        <f>SUM(V71:V84)</f>
        <v>244</v>
      </c>
      <c r="W85" s="27">
        <f>SUM(W71:W84)</f>
        <v>140</v>
      </c>
      <c r="X85" s="27">
        <f>SUM(X71:X84)</f>
        <v>104</v>
      </c>
      <c r="Y85" s="28">
        <f t="shared" si="18"/>
        <v>0.57377049180327866</v>
      </c>
    </row>
    <row r="86" spans="1:25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992</v>
      </c>
      <c r="G86" s="27">
        <f>G38+G54+G70+G85</f>
        <v>710</v>
      </c>
      <c r="H86" s="27">
        <f>H38+H54+H70+H85</f>
        <v>282</v>
      </c>
      <c r="I86" s="28">
        <f t="shared" si="19"/>
        <v>0.71572580645161288</v>
      </c>
      <c r="J86" s="27">
        <f>J38+J54+J70+J85</f>
        <v>83</v>
      </c>
      <c r="K86" s="27">
        <f>K38+K54+K70+K85</f>
        <v>53</v>
      </c>
      <c r="L86" s="27">
        <f>L38+L54+L70+L85</f>
        <v>30</v>
      </c>
      <c r="M86" s="28">
        <f>K86/J86</f>
        <v>0.63855421686746983</v>
      </c>
      <c r="N86" s="27">
        <f>N38+N54+N70+N85</f>
        <v>172</v>
      </c>
      <c r="O86" s="27">
        <f>O38+O54+O70+O85</f>
        <v>75</v>
      </c>
      <c r="P86" s="27">
        <f>P38+P54+P70+P85</f>
        <v>98</v>
      </c>
      <c r="Q86" s="28">
        <f>O86/N86</f>
        <v>0.43604651162790697</v>
      </c>
      <c r="R86" s="53">
        <f>R38+R54</f>
        <v>9</v>
      </c>
      <c r="S86" s="53">
        <f>S38+S54</f>
        <v>3</v>
      </c>
      <c r="T86" s="53">
        <f>T38+T54</f>
        <v>6</v>
      </c>
      <c r="U86" s="28">
        <f>S86/R86</f>
        <v>0.33333333333333331</v>
      </c>
      <c r="V86" s="27">
        <f>V38+V54+V70+V85</f>
        <v>1256</v>
      </c>
      <c r="W86" s="27">
        <f>G86+K86+O86+S86</f>
        <v>841</v>
      </c>
      <c r="X86" s="27">
        <f>V86-W86</f>
        <v>415</v>
      </c>
      <c r="Y86" s="28">
        <f t="shared" si="18"/>
        <v>0.66958598726114649</v>
      </c>
    </row>
    <row r="87" spans="1:25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25" ht="12.7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25" ht="12.75" customHeight="1">
      <c r="A92" s="99" t="s">
        <v>201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460</v>
      </c>
      <c r="G96" s="58">
        <f t="shared" si="25"/>
        <v>334</v>
      </c>
      <c r="H96" s="58">
        <f t="shared" si="25"/>
        <v>126</v>
      </c>
      <c r="I96" s="59">
        <f t="shared" si="25"/>
        <v>0.72608695652173916</v>
      </c>
      <c r="J96" s="58">
        <f t="shared" si="25"/>
        <v>41</v>
      </c>
      <c r="K96" s="58">
        <f t="shared" si="25"/>
        <v>31</v>
      </c>
      <c r="L96" s="58">
        <f t="shared" si="25"/>
        <v>10</v>
      </c>
      <c r="M96" s="59">
        <f t="shared" si="25"/>
        <v>0.75609756097560976</v>
      </c>
      <c r="N96" s="58">
        <f t="shared" si="25"/>
        <v>103</v>
      </c>
      <c r="O96" s="58">
        <f t="shared" si="25"/>
        <v>42</v>
      </c>
      <c r="P96" s="58">
        <f t="shared" si="25"/>
        <v>61</v>
      </c>
      <c r="Q96" s="59">
        <f t="shared" si="25"/>
        <v>0.40776699029126212</v>
      </c>
      <c r="R96" s="58">
        <f t="shared" si="25"/>
        <v>4</v>
      </c>
      <c r="S96" s="58">
        <f t="shared" si="25"/>
        <v>2</v>
      </c>
      <c r="T96" s="58">
        <f t="shared" si="25"/>
        <v>2</v>
      </c>
      <c r="U96" s="59">
        <f t="shared" si="25"/>
        <v>0.5</v>
      </c>
      <c r="V96" s="58">
        <f t="shared" si="25"/>
        <v>608</v>
      </c>
      <c r="W96" s="58">
        <f t="shared" si="25"/>
        <v>409</v>
      </c>
      <c r="X96" s="58">
        <f t="shared" si="25"/>
        <v>199</v>
      </c>
      <c r="Y96" s="59">
        <f t="shared" si="25"/>
        <v>0.67269736842105265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125</v>
      </c>
      <c r="H97" s="60">
        <f t="shared" si="26"/>
        <v>37</v>
      </c>
      <c r="I97" s="61">
        <f t="shared" si="26"/>
        <v>0.77160493827160492</v>
      </c>
      <c r="J97" s="60">
        <f t="shared" si="26"/>
        <v>22</v>
      </c>
      <c r="K97" s="60">
        <f t="shared" si="26"/>
        <v>19</v>
      </c>
      <c r="L97" s="60">
        <f t="shared" si="26"/>
        <v>3</v>
      </c>
      <c r="M97" s="61">
        <f t="shared" si="26"/>
        <v>0.86363636363636365</v>
      </c>
      <c r="N97" s="60">
        <f t="shared" si="26"/>
        <v>20</v>
      </c>
      <c r="O97" s="60">
        <f t="shared" si="26"/>
        <v>10</v>
      </c>
      <c r="P97" s="60">
        <f t="shared" si="26"/>
        <v>10</v>
      </c>
      <c r="Q97" s="61">
        <f t="shared" si="26"/>
        <v>0.5</v>
      </c>
      <c r="R97" s="60">
        <f t="shared" si="26"/>
        <v>5</v>
      </c>
      <c r="S97" s="60">
        <f t="shared" si="26"/>
        <v>1</v>
      </c>
      <c r="T97" s="60">
        <f t="shared" si="26"/>
        <v>4</v>
      </c>
      <c r="U97" s="61">
        <f t="shared" si="26"/>
        <v>0.2</v>
      </c>
      <c r="V97" s="60">
        <f t="shared" si="26"/>
        <v>209</v>
      </c>
      <c r="W97" s="60">
        <f t="shared" si="26"/>
        <v>155</v>
      </c>
      <c r="X97" s="60">
        <f t="shared" si="26"/>
        <v>54</v>
      </c>
      <c r="Y97" s="61">
        <f t="shared" si="26"/>
        <v>0.74162679425837319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123</v>
      </c>
      <c r="H98" s="62">
        <f t="shared" si="27"/>
        <v>43</v>
      </c>
      <c r="I98" s="63">
        <f t="shared" si="27"/>
        <v>0.74096385542168675</v>
      </c>
      <c r="J98" s="62">
        <f t="shared" si="27"/>
        <v>9</v>
      </c>
      <c r="K98" s="62">
        <f t="shared" si="27"/>
        <v>3</v>
      </c>
      <c r="L98" s="62">
        <f t="shared" si="27"/>
        <v>6</v>
      </c>
      <c r="M98" s="63">
        <f t="shared" si="27"/>
        <v>0.33333333333333331</v>
      </c>
      <c r="N98" s="62">
        <f t="shared" si="27"/>
        <v>20</v>
      </c>
      <c r="O98" s="62">
        <f t="shared" si="27"/>
        <v>11</v>
      </c>
      <c r="P98" s="62">
        <f t="shared" si="27"/>
        <v>10</v>
      </c>
      <c r="Q98" s="63">
        <f t="shared" si="27"/>
        <v>0.55000000000000004</v>
      </c>
      <c r="R98" s="63"/>
      <c r="S98" s="63"/>
      <c r="T98" s="63"/>
      <c r="U98" s="63"/>
      <c r="V98" s="62">
        <f>V70</f>
        <v>195</v>
      </c>
      <c r="W98" s="62">
        <f>W70</f>
        <v>137</v>
      </c>
      <c r="X98" s="62">
        <f>X70</f>
        <v>58</v>
      </c>
      <c r="Y98" s="63">
        <f>Y70</f>
        <v>0.70256410256410251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128</v>
      </c>
      <c r="H99" s="64">
        <f t="shared" si="28"/>
        <v>76</v>
      </c>
      <c r="I99" s="65">
        <f t="shared" si="28"/>
        <v>0.62745098039215685</v>
      </c>
      <c r="J99" s="64">
        <f t="shared" si="28"/>
        <v>11</v>
      </c>
      <c r="K99" s="64">
        <f t="shared" si="28"/>
        <v>0</v>
      </c>
      <c r="L99" s="64">
        <f t="shared" si="28"/>
        <v>11</v>
      </c>
      <c r="M99" s="65">
        <f t="shared" si="28"/>
        <v>0</v>
      </c>
      <c r="N99" s="64">
        <f t="shared" si="28"/>
        <v>29</v>
      </c>
      <c r="O99" s="64">
        <f t="shared" si="28"/>
        <v>12</v>
      </c>
      <c r="P99" s="64">
        <f t="shared" si="28"/>
        <v>17</v>
      </c>
      <c r="Q99" s="65">
        <f t="shared" si="28"/>
        <v>0.41379310344827586</v>
      </c>
      <c r="R99" s="65"/>
      <c r="S99" s="65"/>
      <c r="T99" s="65"/>
      <c r="U99" s="65"/>
      <c r="V99" s="64">
        <f>V85</f>
        <v>244</v>
      </c>
      <c r="W99" s="64">
        <f>W85</f>
        <v>140</v>
      </c>
      <c r="X99" s="64">
        <f>X85</f>
        <v>104</v>
      </c>
      <c r="Y99" s="65">
        <f>Y85</f>
        <v>0.57377049180327866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992</v>
      </c>
      <c r="G100" s="18">
        <f t="shared" si="29"/>
        <v>710</v>
      </c>
      <c r="H100" s="18">
        <f t="shared" si="29"/>
        <v>282</v>
      </c>
      <c r="I100" s="66">
        <f t="shared" si="29"/>
        <v>0.71572580645161288</v>
      </c>
      <c r="J100" s="18">
        <f t="shared" si="29"/>
        <v>83</v>
      </c>
      <c r="K100" s="18">
        <f t="shared" si="29"/>
        <v>53</v>
      </c>
      <c r="L100" s="18">
        <f t="shared" si="29"/>
        <v>30</v>
      </c>
      <c r="M100" s="66">
        <f t="shared" si="29"/>
        <v>0.63855421686746983</v>
      </c>
      <c r="N100" s="18">
        <f t="shared" si="29"/>
        <v>172</v>
      </c>
      <c r="O100" s="18">
        <f t="shared" si="29"/>
        <v>75</v>
      </c>
      <c r="P100" s="18">
        <f t="shared" si="29"/>
        <v>98</v>
      </c>
      <c r="Q100" s="66">
        <f t="shared" si="29"/>
        <v>0.43604651162790697</v>
      </c>
      <c r="R100" s="67">
        <f t="shared" ref="R100:X100" si="30">R86</f>
        <v>9</v>
      </c>
      <c r="S100" s="67">
        <f t="shared" si="30"/>
        <v>3</v>
      </c>
      <c r="T100" s="67">
        <f t="shared" si="30"/>
        <v>6</v>
      </c>
      <c r="U100" s="66">
        <f t="shared" si="30"/>
        <v>0.33333333333333331</v>
      </c>
      <c r="V100" s="18">
        <f t="shared" si="30"/>
        <v>1256</v>
      </c>
      <c r="W100" s="18">
        <f t="shared" si="30"/>
        <v>841</v>
      </c>
      <c r="X100" s="18">
        <f t="shared" si="30"/>
        <v>415</v>
      </c>
      <c r="Y100" s="66">
        <f>W100/V100</f>
        <v>0.66958598726114649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11" spans="1:25" ht="38.85" customHeight="1">
      <c r="E111" s="124" t="s">
        <v>17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 customHeight="1">
      <c r="E113" s="128" t="s">
        <v>6</v>
      </c>
      <c r="F113" s="128"/>
      <c r="G113" s="128"/>
      <c r="H113" s="128"/>
      <c r="I113" s="129">
        <f>F86+J86</f>
        <v>1075</v>
      </c>
      <c r="J113" s="129"/>
      <c r="K113" s="129"/>
      <c r="L113" s="130">
        <f>G86+K86</f>
        <v>763</v>
      </c>
      <c r="M113" s="130"/>
      <c r="N113" s="130"/>
      <c r="O113" s="130">
        <f>I113-L113</f>
        <v>312</v>
      </c>
      <c r="P113" s="130"/>
      <c r="Q113" s="130"/>
      <c r="R113" s="131">
        <f>L113/I113</f>
        <v>0.70976744186046514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78</v>
      </c>
      <c r="M114" s="130"/>
      <c r="N114" s="130"/>
      <c r="O114" s="130">
        <f>I114-L114</f>
        <v>103</v>
      </c>
      <c r="P114" s="130"/>
      <c r="Q114" s="130"/>
      <c r="R114" s="131">
        <f>L114/I114</f>
        <v>0.43093922651933703</v>
      </c>
      <c r="S114" s="131"/>
      <c r="T114" s="131"/>
    </row>
    <row r="115" spans="5:20" ht="15.75" customHeight="1">
      <c r="E115" s="128" t="s">
        <v>8</v>
      </c>
      <c r="F115" s="128"/>
      <c r="G115" s="128"/>
      <c r="H115" s="128"/>
      <c r="I115" s="129">
        <f>SUM(I113:I114)</f>
        <v>1256</v>
      </c>
      <c r="J115" s="129"/>
      <c r="K115" s="129"/>
      <c r="L115" s="130">
        <f>SUM(L113:L114)</f>
        <v>841</v>
      </c>
      <c r="M115" s="130"/>
      <c r="N115" s="130"/>
      <c r="O115" s="130">
        <f>SUM(O113:O114)</f>
        <v>415</v>
      </c>
      <c r="P115" s="130"/>
      <c r="Q115" s="130"/>
      <c r="R115" s="131">
        <f>L115/I115</f>
        <v>0.66958598726114649</v>
      </c>
      <c r="S115" s="131"/>
      <c r="T115" s="131"/>
    </row>
    <row r="116" spans="5:20" ht="15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 ht="31.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2.7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25.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4.65" customHeight="1">
      <c r="E121" s="68" t="s">
        <v>54</v>
      </c>
      <c r="F121" s="71">
        <v>1976</v>
      </c>
      <c r="G121" s="71">
        <v>791</v>
      </c>
      <c r="H121" s="71">
        <f>F121-G121</f>
        <v>1185</v>
      </c>
      <c r="I121" s="72">
        <f>G121/F121</f>
        <v>0.40030364372469635</v>
      </c>
      <c r="J121" s="71">
        <v>450</v>
      </c>
      <c r="K121" s="71">
        <v>113</v>
      </c>
      <c r="L121" s="71">
        <f>J121-K121</f>
        <v>337</v>
      </c>
      <c r="M121" s="72">
        <f>K121/J121</f>
        <v>0.25111111111111112</v>
      </c>
    </row>
    <row r="122" spans="5:20" ht="14.65" customHeight="1">
      <c r="E122" s="68" t="s">
        <v>99</v>
      </c>
      <c r="F122" s="71">
        <v>1366</v>
      </c>
      <c r="G122" s="71">
        <v>444</v>
      </c>
      <c r="H122" s="71">
        <f>F122-G122</f>
        <v>922</v>
      </c>
      <c r="I122" s="72">
        <f>G122/F122</f>
        <v>0.32503660322108346</v>
      </c>
      <c r="J122" s="71">
        <v>414</v>
      </c>
      <c r="K122" s="71">
        <v>82</v>
      </c>
      <c r="L122" s="71">
        <f>J122-K122</f>
        <v>332</v>
      </c>
      <c r="M122" s="72">
        <f>K122/J122</f>
        <v>0.19806763285024154</v>
      </c>
    </row>
    <row r="123" spans="5:20" ht="14.65" customHeight="1">
      <c r="E123" s="68" t="s">
        <v>123</v>
      </c>
      <c r="F123" s="71">
        <v>1422</v>
      </c>
      <c r="G123" s="71">
        <v>434</v>
      </c>
      <c r="H123" s="71">
        <f>F123-G123</f>
        <v>988</v>
      </c>
      <c r="I123" s="72">
        <f>G123/F123</f>
        <v>0.30520393811533053</v>
      </c>
      <c r="J123" s="71">
        <v>364</v>
      </c>
      <c r="K123" s="71">
        <v>64</v>
      </c>
      <c r="L123" s="71">
        <f>J123-K123</f>
        <v>300</v>
      </c>
      <c r="M123" s="72">
        <f>K123/J123</f>
        <v>0.17582417582417584</v>
      </c>
    </row>
    <row r="124" spans="5:20" ht="14.65" customHeight="1">
      <c r="E124" s="68" t="s">
        <v>146</v>
      </c>
      <c r="F124" s="71">
        <v>1926</v>
      </c>
      <c r="G124" s="71">
        <v>698</v>
      </c>
      <c r="H124" s="71">
        <f>F124-G124</f>
        <v>1228</v>
      </c>
      <c r="I124" s="72">
        <f>G124/F124</f>
        <v>0.36240913811007269</v>
      </c>
      <c r="J124" s="71">
        <v>455</v>
      </c>
      <c r="K124" s="71">
        <v>61</v>
      </c>
      <c r="L124" s="71">
        <f>J124-K124</f>
        <v>394</v>
      </c>
      <c r="M124" s="72">
        <f>K124/J124</f>
        <v>0.13406593406593406</v>
      </c>
    </row>
    <row r="125" spans="5:20" ht="12.75" customHeight="1">
      <c r="E125" s="68" t="s">
        <v>175</v>
      </c>
      <c r="F125" s="68">
        <f>F121+F122+F123+F124</f>
        <v>6690</v>
      </c>
      <c r="G125" s="68">
        <f>G121+G122+G123+G124</f>
        <v>2367</v>
      </c>
      <c r="H125" s="68">
        <f>H121+H122+H123+H124</f>
        <v>4323</v>
      </c>
      <c r="I125" s="73">
        <f>G125/F125</f>
        <v>0.35381165919282509</v>
      </c>
      <c r="J125" s="68">
        <f>J121+J122+J123+J124</f>
        <v>1683</v>
      </c>
      <c r="K125" s="68">
        <f>K121+K122+K123+K124</f>
        <v>320</v>
      </c>
      <c r="L125" s="68">
        <f>L121+L122+L123+L124</f>
        <v>1363</v>
      </c>
      <c r="M125" s="73">
        <f>K125/J125</f>
        <v>0.19013666072489602</v>
      </c>
    </row>
    <row r="126" spans="5:20" ht="12.75" customHeight="1">
      <c r="E126" s="74" t="s">
        <v>184</v>
      </c>
      <c r="H126" s="75"/>
    </row>
    <row r="127" spans="5:20" ht="12.75" customHeight="1">
      <c r="E127" s="74" t="s">
        <v>185</v>
      </c>
      <c r="H127" s="75"/>
    </row>
    <row r="137" spans="1:21" ht="14.6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4.6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4.6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4.65" customHeight="1">
      <c r="A140" s="99" t="s">
        <v>202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4.6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4.6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9.350000000000001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501</v>
      </c>
      <c r="G143" s="76">
        <f t="shared" si="31"/>
        <v>365</v>
      </c>
      <c r="H143" s="76">
        <f>F143-G143</f>
        <v>136</v>
      </c>
      <c r="I143" s="77">
        <f>G143/F143</f>
        <v>0.72854291417165673</v>
      </c>
      <c r="J143" s="78">
        <f t="shared" ref="J143:K147" si="32">F121</f>
        <v>1976</v>
      </c>
      <c r="K143" s="78">
        <f t="shared" si="32"/>
        <v>791</v>
      </c>
      <c r="L143" s="79">
        <f>J143-K143</f>
        <v>1185</v>
      </c>
      <c r="M143" s="77">
        <f>K143/J143</f>
        <v>0.40030364372469635</v>
      </c>
      <c r="N143" s="76">
        <f t="shared" ref="N143:O147" si="33">N96+R96</f>
        <v>107</v>
      </c>
      <c r="O143" s="76">
        <f t="shared" si="33"/>
        <v>44</v>
      </c>
      <c r="P143" s="76">
        <f>N143-O143</f>
        <v>63</v>
      </c>
      <c r="Q143" s="77">
        <f>O143/N143</f>
        <v>0.41121495327102803</v>
      </c>
      <c r="R143" s="78">
        <f t="shared" ref="R143:S147" si="34">J121</f>
        <v>450</v>
      </c>
      <c r="S143" s="78">
        <f t="shared" si="34"/>
        <v>113</v>
      </c>
      <c r="T143" s="79">
        <f>R143-S143</f>
        <v>337</v>
      </c>
      <c r="U143" s="77">
        <f>S143/R143</f>
        <v>0.25111111111111112</v>
      </c>
    </row>
    <row r="144" spans="1:21" ht="19.350000000000001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144</v>
      </c>
      <c r="H144" s="80">
        <f>F144-G144</f>
        <v>40</v>
      </c>
      <c r="I144" s="81">
        <f>G144/F144</f>
        <v>0.78260869565217395</v>
      </c>
      <c r="J144" s="82">
        <f t="shared" si="32"/>
        <v>1366</v>
      </c>
      <c r="K144" s="82">
        <f t="shared" si="32"/>
        <v>444</v>
      </c>
      <c r="L144" s="83">
        <f>J144-K144</f>
        <v>922</v>
      </c>
      <c r="M144" s="81">
        <f>K144/J144</f>
        <v>0.32503660322108346</v>
      </c>
      <c r="N144" s="80">
        <f t="shared" si="33"/>
        <v>25</v>
      </c>
      <c r="O144" s="80">
        <f t="shared" si="33"/>
        <v>11</v>
      </c>
      <c r="P144" s="80">
        <f>N144-O144</f>
        <v>14</v>
      </c>
      <c r="Q144" s="81">
        <f>O144/N144</f>
        <v>0.44</v>
      </c>
      <c r="R144" s="82">
        <f t="shared" si="34"/>
        <v>414</v>
      </c>
      <c r="S144" s="82">
        <f t="shared" si="34"/>
        <v>82</v>
      </c>
      <c r="T144" s="83">
        <f>R144-S144</f>
        <v>332</v>
      </c>
      <c r="U144" s="81">
        <f>S144/R144</f>
        <v>0.19806763285024154</v>
      </c>
    </row>
    <row r="145" spans="1:21" ht="19.350000000000001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126</v>
      </c>
      <c r="H145" s="84">
        <f>F145-G145</f>
        <v>49</v>
      </c>
      <c r="I145" s="85">
        <f>G145/F145</f>
        <v>0.72</v>
      </c>
      <c r="J145" s="86">
        <f t="shared" si="32"/>
        <v>1422</v>
      </c>
      <c r="K145" s="86">
        <f t="shared" si="32"/>
        <v>434</v>
      </c>
      <c r="L145" s="87">
        <f>J145-K145</f>
        <v>988</v>
      </c>
      <c r="M145" s="85">
        <f>K145/J145</f>
        <v>0.30520393811533053</v>
      </c>
      <c r="N145" s="84">
        <f t="shared" si="33"/>
        <v>20</v>
      </c>
      <c r="O145" s="84">
        <f t="shared" si="33"/>
        <v>11</v>
      </c>
      <c r="P145" s="84">
        <f>N145-O145</f>
        <v>9</v>
      </c>
      <c r="Q145" s="85">
        <f>O145/N145</f>
        <v>0.55000000000000004</v>
      </c>
      <c r="R145" s="86">
        <f t="shared" si="34"/>
        <v>364</v>
      </c>
      <c r="S145" s="86">
        <f t="shared" si="34"/>
        <v>64</v>
      </c>
      <c r="T145" s="87">
        <f>R145-S145</f>
        <v>300</v>
      </c>
      <c r="U145" s="85">
        <f>S145/R145</f>
        <v>0.17582417582417584</v>
      </c>
    </row>
    <row r="146" spans="1:21" ht="19.350000000000001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128</v>
      </c>
      <c r="H146" s="88">
        <f>F146-G146</f>
        <v>87</v>
      </c>
      <c r="I146" s="89">
        <f>G146/F146</f>
        <v>0.59534883720930232</v>
      </c>
      <c r="J146" s="90">
        <f t="shared" si="32"/>
        <v>1926</v>
      </c>
      <c r="K146" s="90">
        <f t="shared" si="32"/>
        <v>698</v>
      </c>
      <c r="L146" s="91">
        <f>J146-K146</f>
        <v>1228</v>
      </c>
      <c r="M146" s="89">
        <f>K146/J146</f>
        <v>0.36240913811007269</v>
      </c>
      <c r="N146" s="88">
        <f t="shared" si="33"/>
        <v>29</v>
      </c>
      <c r="O146" s="88">
        <f t="shared" si="33"/>
        <v>12</v>
      </c>
      <c r="P146" s="88">
        <f>N146-O146</f>
        <v>17</v>
      </c>
      <c r="Q146" s="89">
        <f>O146/N146</f>
        <v>0.41379310344827586</v>
      </c>
      <c r="R146" s="90">
        <f t="shared" si="34"/>
        <v>455</v>
      </c>
      <c r="S146" s="90">
        <f t="shared" si="34"/>
        <v>61</v>
      </c>
      <c r="T146" s="91">
        <f>R146-S146</f>
        <v>394</v>
      </c>
      <c r="U146" s="89">
        <f>S146/R146</f>
        <v>0.13406593406593406</v>
      </c>
    </row>
    <row r="147" spans="1:21" ht="21.75" customHeight="1">
      <c r="A147" s="138" t="s">
        <v>175</v>
      </c>
      <c r="B147" s="138"/>
      <c r="C147" s="138"/>
      <c r="D147" s="138"/>
      <c r="E147" s="138"/>
      <c r="F147" s="92">
        <f t="shared" si="31"/>
        <v>1075</v>
      </c>
      <c r="G147" s="92">
        <f t="shared" si="31"/>
        <v>763</v>
      </c>
      <c r="H147" s="92">
        <f>F147-G147</f>
        <v>312</v>
      </c>
      <c r="I147" s="93">
        <f>G147/F147</f>
        <v>0.70976744186046514</v>
      </c>
      <c r="J147" s="94">
        <f t="shared" si="32"/>
        <v>6690</v>
      </c>
      <c r="K147" s="94">
        <f t="shared" si="32"/>
        <v>2367</v>
      </c>
      <c r="L147" s="95">
        <f>J147-K147</f>
        <v>4323</v>
      </c>
      <c r="M147" s="93">
        <f>K147/J147</f>
        <v>0.35381165919282509</v>
      </c>
      <c r="N147" s="92">
        <f t="shared" si="33"/>
        <v>181</v>
      </c>
      <c r="O147" s="92">
        <f t="shared" si="33"/>
        <v>78</v>
      </c>
      <c r="P147" s="92">
        <f>N147-O147</f>
        <v>103</v>
      </c>
      <c r="Q147" s="93">
        <f>O147/N147</f>
        <v>0.43093922651933703</v>
      </c>
      <c r="R147" s="94">
        <f t="shared" si="34"/>
        <v>1683</v>
      </c>
      <c r="S147" s="94">
        <f t="shared" si="34"/>
        <v>320</v>
      </c>
      <c r="T147" s="95">
        <f>R147-S147</f>
        <v>1363</v>
      </c>
      <c r="U147" s="93">
        <f>S147/R147</f>
        <v>0.19013666072489602</v>
      </c>
    </row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78740157480314998" right="0.78740157480314998" top="1.181102362204725" bottom="1.181102362204725" header="0.78740157480314998" footer="0.78740157480314998"/>
  <pageSetup paperSize="0" fitToWidth="0" fitToHeight="0" pageOrder="overThenDown" orientation="portrait" horizontalDpi="0" verticalDpi="0" copies="0"/>
  <headerFooter alignWithMargins="0">
    <oddHeader>&amp;C&amp;10&amp;A</oddHeader>
    <oddFooter>&amp;C&amp;10Página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workbookViewId="0"/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6" width="6.5" customWidth="1"/>
    <col min="7" max="8" width="5.125" customWidth="1"/>
    <col min="9" max="9" width="9.375" customWidth="1"/>
    <col min="10" max="12" width="5.125" customWidth="1"/>
    <col min="13" max="13" width="10.5" customWidth="1"/>
    <col min="14" max="16" width="5.125" customWidth="1"/>
    <col min="17" max="17" width="6.625" customWidth="1"/>
    <col min="18" max="24" width="5.125" customWidth="1"/>
    <col min="25" max="25" width="8.75" customWidth="1"/>
    <col min="26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203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4.6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13</v>
      </c>
      <c r="H8" s="23">
        <f>F8-G8</f>
        <v>1</v>
      </c>
      <c r="I8" s="25">
        <f>G8/F8</f>
        <v>0.9285714285714286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13</v>
      </c>
      <c r="X8" s="23">
        <f t="shared" ref="X8:X37" si="2">V8-W8</f>
        <v>1</v>
      </c>
      <c r="Y8" s="25">
        <f t="shared" ref="Y8:Y39" si="3">W8/V8</f>
        <v>0.9285714285714286</v>
      </c>
    </row>
    <row r="9" spans="1:25" ht="14.6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26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10</v>
      </c>
      <c r="P9" s="23">
        <f>N9-O9</f>
        <v>0</v>
      </c>
      <c r="Q9" s="25">
        <f>O9/N9</f>
        <v>1</v>
      </c>
      <c r="R9" s="23"/>
      <c r="S9" s="24"/>
      <c r="T9" s="23"/>
      <c r="U9" s="25"/>
      <c r="V9" s="23">
        <f t="shared" si="0"/>
        <v>37</v>
      </c>
      <c r="W9" s="23">
        <f t="shared" si="1"/>
        <v>37</v>
      </c>
      <c r="X9" s="23">
        <f t="shared" si="2"/>
        <v>0</v>
      </c>
      <c r="Y9" s="25">
        <f t="shared" si="3"/>
        <v>1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0</v>
      </c>
      <c r="H10" s="23">
        <f>F10-G10</f>
        <v>20</v>
      </c>
      <c r="I10" s="25">
        <f>G10/F10</f>
        <v>0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0</v>
      </c>
      <c r="X10" s="23">
        <f t="shared" si="2"/>
        <v>22</v>
      </c>
      <c r="Y10" s="25">
        <f t="shared" si="3"/>
        <v>0</v>
      </c>
    </row>
    <row r="11" spans="1:25" ht="14.6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9</v>
      </c>
      <c r="P11" s="23">
        <f>N11-O11</f>
        <v>1</v>
      </c>
      <c r="Q11" s="25">
        <f>O11/N11</f>
        <v>0.9</v>
      </c>
      <c r="R11" s="23"/>
      <c r="S11" s="24"/>
      <c r="T11" s="23"/>
      <c r="U11" s="25"/>
      <c r="V11" s="23">
        <f t="shared" si="0"/>
        <v>10</v>
      </c>
      <c r="W11" s="23">
        <f t="shared" si="1"/>
        <v>9</v>
      </c>
      <c r="X11" s="23">
        <f t="shared" si="2"/>
        <v>1</v>
      </c>
      <c r="Y11" s="25">
        <f t="shared" si="3"/>
        <v>0.9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43</v>
      </c>
      <c r="H12" s="23">
        <f t="shared" ref="H12:H18" si="4">F12-G12</f>
        <v>2</v>
      </c>
      <c r="I12" s="25">
        <f t="shared" ref="I12:I18" si="5">G12/F12</f>
        <v>0.9555555555555556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43</v>
      </c>
      <c r="X12" s="23">
        <f t="shared" si="2"/>
        <v>2</v>
      </c>
      <c r="Y12" s="25">
        <f t="shared" si="3"/>
        <v>0.9555555555555556</v>
      </c>
    </row>
    <row r="13" spans="1:25" ht="14.6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24</v>
      </c>
      <c r="H13" s="23">
        <f t="shared" si="4"/>
        <v>37</v>
      </c>
      <c r="I13" s="25">
        <f t="shared" si="5"/>
        <v>0.39344262295081966</v>
      </c>
      <c r="J13" s="26"/>
      <c r="K13" s="24"/>
      <c r="L13" s="23"/>
      <c r="M13" s="25"/>
      <c r="N13" s="23">
        <v>25</v>
      </c>
      <c r="O13" s="24">
        <v>1</v>
      </c>
      <c r="P13" s="23">
        <f>N13-O13</f>
        <v>24</v>
      </c>
      <c r="Q13" s="25">
        <f>O13/N13</f>
        <v>0.04</v>
      </c>
      <c r="R13" s="23"/>
      <c r="S13" s="24"/>
      <c r="T13" s="23"/>
      <c r="U13" s="25"/>
      <c r="V13" s="23">
        <f t="shared" si="0"/>
        <v>86</v>
      </c>
      <c r="W13" s="23">
        <f t="shared" si="1"/>
        <v>25</v>
      </c>
      <c r="X13" s="23">
        <f t="shared" si="2"/>
        <v>61</v>
      </c>
      <c r="Y13" s="25">
        <f t="shared" si="3"/>
        <v>0.29069767441860467</v>
      </c>
    </row>
    <row r="14" spans="1:25" ht="14.6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4"/>
        <v>0</v>
      </c>
      <c r="I14" s="25">
        <f t="shared" si="5"/>
        <v>1</v>
      </c>
      <c r="J14" s="26">
        <v>15</v>
      </c>
      <c r="K14" s="24">
        <v>5</v>
      </c>
      <c r="L14" s="23">
        <f>J14-K14</f>
        <v>10</v>
      </c>
      <c r="M14" s="25">
        <f>K14/J14</f>
        <v>0.33333333333333331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35</v>
      </c>
      <c r="X14" s="23">
        <f t="shared" si="2"/>
        <v>10</v>
      </c>
      <c r="Y14" s="25">
        <f t="shared" si="3"/>
        <v>0.77777777777777779</v>
      </c>
    </row>
    <row r="15" spans="1:25" ht="14.65" customHeight="1">
      <c r="A15" s="103"/>
      <c r="B15" s="104"/>
      <c r="C15" s="105"/>
      <c r="D15" s="21"/>
      <c r="E15" s="22" t="s">
        <v>66</v>
      </c>
      <c r="F15" s="23">
        <v>10</v>
      </c>
      <c r="G15" s="24">
        <v>1</v>
      </c>
      <c r="H15" s="23">
        <f t="shared" si="4"/>
        <v>9</v>
      </c>
      <c r="I15" s="25">
        <f t="shared" si="5"/>
        <v>0.1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1</v>
      </c>
      <c r="X15" s="23">
        <f t="shared" si="2"/>
        <v>9</v>
      </c>
      <c r="Y15" s="25">
        <f t="shared" si="3"/>
        <v>0.1</v>
      </c>
    </row>
    <row r="16" spans="1:25" ht="14.65" customHeight="1">
      <c r="A16" s="103"/>
      <c r="B16" s="104"/>
      <c r="C16" s="105"/>
      <c r="D16" s="21"/>
      <c r="E16" s="22" t="s">
        <v>67</v>
      </c>
      <c r="F16" s="23">
        <v>2</v>
      </c>
      <c r="G16" s="24">
        <v>1</v>
      </c>
      <c r="H16" s="23">
        <f t="shared" si="4"/>
        <v>1</v>
      </c>
      <c r="I16" s="25">
        <f t="shared" si="5"/>
        <v>0.5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2</v>
      </c>
      <c r="W16" s="23">
        <f t="shared" si="1"/>
        <v>1</v>
      </c>
      <c r="X16" s="23">
        <f t="shared" si="2"/>
        <v>1</v>
      </c>
      <c r="Y16" s="25">
        <f t="shared" si="3"/>
        <v>0.5</v>
      </c>
    </row>
    <row r="17" spans="1:25" ht="14.65" customHeight="1">
      <c r="A17" s="103"/>
      <c r="B17" s="104"/>
      <c r="C17" s="105"/>
      <c r="D17" s="21"/>
      <c r="E17" s="22" t="s">
        <v>68</v>
      </c>
      <c r="F17" s="23">
        <v>23</v>
      </c>
      <c r="G17" s="24">
        <v>23</v>
      </c>
      <c r="H17" s="23">
        <f t="shared" si="4"/>
        <v>0</v>
      </c>
      <c r="I17" s="25">
        <f t="shared" si="5"/>
        <v>1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23</v>
      </c>
      <c r="W17" s="23">
        <f t="shared" si="1"/>
        <v>23</v>
      </c>
      <c r="X17" s="23">
        <f t="shared" si="2"/>
        <v>0</v>
      </c>
      <c r="Y17" s="25">
        <f t="shared" si="3"/>
        <v>1</v>
      </c>
    </row>
    <row r="18" spans="1:25" ht="14.65" customHeight="1">
      <c r="A18" s="103"/>
      <c r="B18" s="104"/>
      <c r="C18" s="105"/>
      <c r="D18" s="21"/>
      <c r="E18" s="22" t="s">
        <v>69</v>
      </c>
      <c r="F18" s="23">
        <v>20</v>
      </c>
      <c r="G18" s="24">
        <v>20</v>
      </c>
      <c r="H18" s="23">
        <f t="shared" si="4"/>
        <v>0</v>
      </c>
      <c r="I18" s="25">
        <f t="shared" si="5"/>
        <v>1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20</v>
      </c>
      <c r="X18" s="23">
        <f t="shared" si="2"/>
        <v>2</v>
      </c>
      <c r="Y18" s="25">
        <f t="shared" si="3"/>
        <v>0.90909090909090906</v>
      </c>
    </row>
    <row r="19" spans="1:25" ht="14.6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17</v>
      </c>
      <c r="P19" s="23">
        <f>N19-O19</f>
        <v>17</v>
      </c>
      <c r="Q19" s="25">
        <f>O19/N19</f>
        <v>0.5</v>
      </c>
      <c r="R19" s="23"/>
      <c r="S19" s="24"/>
      <c r="T19" s="23"/>
      <c r="U19" s="25"/>
      <c r="V19" s="23">
        <f t="shared" si="0"/>
        <v>34</v>
      </c>
      <c r="W19" s="23">
        <f t="shared" si="1"/>
        <v>17</v>
      </c>
      <c r="X19" s="23">
        <f t="shared" si="2"/>
        <v>17</v>
      </c>
      <c r="Y19" s="25">
        <f t="shared" si="3"/>
        <v>0.5</v>
      </c>
    </row>
    <row r="20" spans="1:25" ht="14.65" customHeight="1">
      <c r="A20" s="103"/>
      <c r="B20" s="104"/>
      <c r="C20" s="105"/>
      <c r="D20" s="21"/>
      <c r="E20" s="22" t="s">
        <v>71</v>
      </c>
      <c r="F20" s="23">
        <v>29</v>
      </c>
      <c r="G20" s="24">
        <v>29</v>
      </c>
      <c r="H20" s="23">
        <f t="shared" ref="H20:H27" si="6">F20-G20</f>
        <v>0</v>
      </c>
      <c r="I20" s="25">
        <f t="shared" ref="I20:I27" si="7">G20/F20</f>
        <v>1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29</v>
      </c>
      <c r="X20" s="23">
        <f t="shared" si="2"/>
        <v>0</v>
      </c>
      <c r="Y20" s="25">
        <f t="shared" si="3"/>
        <v>1</v>
      </c>
    </row>
    <row r="21" spans="1:25" ht="14.65" customHeight="1">
      <c r="A21" s="103"/>
      <c r="B21" s="104"/>
      <c r="C21" s="105"/>
      <c r="D21" s="21"/>
      <c r="E21" s="22" t="s">
        <v>72</v>
      </c>
      <c r="F21" s="23">
        <v>10</v>
      </c>
      <c r="G21" s="24">
        <v>8</v>
      </c>
      <c r="H21" s="23">
        <f t="shared" si="6"/>
        <v>2</v>
      </c>
      <c r="I21" s="25">
        <f t="shared" si="7"/>
        <v>0.8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10</v>
      </c>
      <c r="W21" s="23">
        <f t="shared" si="1"/>
        <v>8</v>
      </c>
      <c r="X21" s="23">
        <f t="shared" si="2"/>
        <v>2</v>
      </c>
      <c r="Y21" s="25">
        <f t="shared" si="3"/>
        <v>0.8</v>
      </c>
    </row>
    <row r="22" spans="1:25" ht="14.65" customHeight="1">
      <c r="A22" s="103"/>
      <c r="B22" s="104"/>
      <c r="C22" s="105"/>
      <c r="D22" s="21"/>
      <c r="E22" s="22" t="s">
        <v>73</v>
      </c>
      <c r="F22" s="23">
        <v>8</v>
      </c>
      <c r="G22" s="24">
        <v>5</v>
      </c>
      <c r="H22" s="23">
        <f t="shared" si="6"/>
        <v>3</v>
      </c>
      <c r="I22" s="25">
        <f t="shared" si="7"/>
        <v>0.625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8</v>
      </c>
      <c r="W22" s="23">
        <f t="shared" si="1"/>
        <v>5</v>
      </c>
      <c r="X22" s="23">
        <f t="shared" si="2"/>
        <v>3</v>
      </c>
      <c r="Y22" s="25">
        <f t="shared" si="3"/>
        <v>0.625</v>
      </c>
    </row>
    <row r="23" spans="1:25" ht="14.65" customHeight="1">
      <c r="A23" s="103"/>
      <c r="B23" s="104"/>
      <c r="C23" s="105"/>
      <c r="D23" s="21"/>
      <c r="E23" s="22" t="s">
        <v>74</v>
      </c>
      <c r="F23" s="23">
        <v>10</v>
      </c>
      <c r="G23" s="24">
        <v>6</v>
      </c>
      <c r="H23" s="23">
        <f t="shared" si="6"/>
        <v>4</v>
      </c>
      <c r="I23" s="25">
        <f t="shared" si="7"/>
        <v>0.6</v>
      </c>
      <c r="J23" s="26"/>
      <c r="K23" s="24"/>
      <c r="L23" s="23"/>
      <c r="M23" s="25"/>
      <c r="N23" s="23">
        <v>4</v>
      </c>
      <c r="O23" s="24">
        <v>1</v>
      </c>
      <c r="P23" s="23">
        <f>N23-O23</f>
        <v>3</v>
      </c>
      <c r="Q23" s="25">
        <f>O23/N23</f>
        <v>0.25</v>
      </c>
      <c r="R23" s="23"/>
      <c r="S23" s="24"/>
      <c r="T23" s="23"/>
      <c r="U23" s="25"/>
      <c r="V23" s="23">
        <f t="shared" si="0"/>
        <v>14</v>
      </c>
      <c r="W23" s="23">
        <f t="shared" si="1"/>
        <v>7</v>
      </c>
      <c r="X23" s="23">
        <f t="shared" si="2"/>
        <v>7</v>
      </c>
      <c r="Y23" s="25">
        <f t="shared" si="3"/>
        <v>0.5</v>
      </c>
    </row>
    <row r="24" spans="1:25" ht="14.65" customHeight="1">
      <c r="A24" s="103"/>
      <c r="B24" s="104"/>
      <c r="C24" s="105"/>
      <c r="D24" s="21"/>
      <c r="E24" s="22" t="s">
        <v>75</v>
      </c>
      <c r="F24" s="23">
        <v>40</v>
      </c>
      <c r="G24" s="24">
        <v>15</v>
      </c>
      <c r="H24" s="23">
        <f t="shared" si="6"/>
        <v>25</v>
      </c>
      <c r="I24" s="25">
        <f t="shared" si="7"/>
        <v>0.375</v>
      </c>
      <c r="J24" s="26"/>
      <c r="K24" s="24"/>
      <c r="L24" s="23"/>
      <c r="M24" s="25"/>
      <c r="N24" s="23">
        <v>8</v>
      </c>
      <c r="O24" s="24">
        <v>3</v>
      </c>
      <c r="P24" s="23">
        <f>N24-O24</f>
        <v>5</v>
      </c>
      <c r="Q24" s="25">
        <f>O24/N24</f>
        <v>0.375</v>
      </c>
      <c r="R24" s="23"/>
      <c r="S24" s="24"/>
      <c r="T24" s="23"/>
      <c r="U24" s="25"/>
      <c r="V24" s="23">
        <f t="shared" si="0"/>
        <v>48</v>
      </c>
      <c r="W24" s="23">
        <f t="shared" si="1"/>
        <v>18</v>
      </c>
      <c r="X24" s="23">
        <f t="shared" si="2"/>
        <v>30</v>
      </c>
      <c r="Y24" s="25">
        <f t="shared" si="3"/>
        <v>0.375</v>
      </c>
    </row>
    <row r="25" spans="1:25" ht="14.6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4.6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6</v>
      </c>
      <c r="H26" s="23">
        <f t="shared" si="6"/>
        <v>3</v>
      </c>
      <c r="I26" s="25">
        <f t="shared" si="7"/>
        <v>0.66666666666666663</v>
      </c>
      <c r="J26" s="26"/>
      <c r="K26" s="24"/>
      <c r="L26" s="23"/>
      <c r="M26" s="25"/>
      <c r="N26" s="23">
        <v>3</v>
      </c>
      <c r="O26" s="24">
        <v>0</v>
      </c>
      <c r="P26" s="23">
        <f>N26-O26</f>
        <v>3</v>
      </c>
      <c r="Q26" s="25">
        <f>O26/N26</f>
        <v>0</v>
      </c>
      <c r="R26" s="23"/>
      <c r="S26" s="24"/>
      <c r="T26" s="23"/>
      <c r="U26" s="25"/>
      <c r="V26" s="23">
        <f t="shared" si="0"/>
        <v>12</v>
      </c>
      <c r="W26" s="23">
        <f t="shared" si="1"/>
        <v>6</v>
      </c>
      <c r="X26" s="23">
        <f t="shared" si="2"/>
        <v>6</v>
      </c>
      <c r="Y26" s="25">
        <f t="shared" si="3"/>
        <v>0.5</v>
      </c>
    </row>
    <row r="27" spans="1:25" ht="14.6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0</v>
      </c>
      <c r="H27" s="23">
        <f t="shared" si="6"/>
        <v>9</v>
      </c>
      <c r="I27" s="25">
        <f t="shared" si="7"/>
        <v>0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0</v>
      </c>
      <c r="X27" s="23">
        <f t="shared" si="2"/>
        <v>9</v>
      </c>
      <c r="Y27" s="25">
        <f t="shared" si="3"/>
        <v>0</v>
      </c>
    </row>
    <row r="28" spans="1:25" ht="14.6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>
        <v>7</v>
      </c>
      <c r="L28" s="23">
        <f>J28-K28</f>
        <v>1</v>
      </c>
      <c r="M28" s="25">
        <f>K28/J28</f>
        <v>0.875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7</v>
      </c>
      <c r="X28" s="23">
        <f t="shared" si="2"/>
        <v>1</v>
      </c>
      <c r="Y28" s="25">
        <f t="shared" si="3"/>
        <v>0.875</v>
      </c>
    </row>
    <row r="29" spans="1:25" ht="14.6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12</v>
      </c>
      <c r="H29" s="23">
        <f t="shared" ref="H29:H53" si="8">F29-G29</f>
        <v>0</v>
      </c>
      <c r="I29" s="25">
        <f t="shared" ref="I29:I60" si="9">G29/F29</f>
        <v>1</v>
      </c>
      <c r="J29" s="26">
        <v>4</v>
      </c>
      <c r="K29" s="24">
        <v>2</v>
      </c>
      <c r="L29" s="23">
        <f>J29-K29</f>
        <v>2</v>
      </c>
      <c r="M29" s="25">
        <f>K29/J29</f>
        <v>0.5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14</v>
      </c>
      <c r="X29" s="23">
        <f t="shared" si="2"/>
        <v>2</v>
      </c>
      <c r="Y29" s="25">
        <f t="shared" si="3"/>
        <v>0.875</v>
      </c>
    </row>
    <row r="30" spans="1:25" ht="14.6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4.6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10</v>
      </c>
      <c r="H31" s="23">
        <f t="shared" si="8"/>
        <v>0</v>
      </c>
      <c r="I31" s="25">
        <f t="shared" si="9"/>
        <v>1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2</v>
      </c>
      <c r="T31" s="23">
        <f>R31-S31</f>
        <v>2</v>
      </c>
      <c r="U31" s="25">
        <f>S31/R31</f>
        <v>0.5</v>
      </c>
      <c r="V31" s="23">
        <f t="shared" si="0"/>
        <v>14</v>
      </c>
      <c r="W31" s="23">
        <f t="shared" si="1"/>
        <v>12</v>
      </c>
      <c r="X31" s="23">
        <f t="shared" si="2"/>
        <v>2</v>
      </c>
      <c r="Y31" s="25">
        <f t="shared" si="3"/>
        <v>0.8571428571428571</v>
      </c>
    </row>
    <row r="32" spans="1:25" ht="14.6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3</v>
      </c>
      <c r="H32" s="23">
        <f t="shared" si="8"/>
        <v>7</v>
      </c>
      <c r="I32" s="25">
        <f t="shared" si="9"/>
        <v>0.3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3</v>
      </c>
      <c r="X32" s="23">
        <f t="shared" si="2"/>
        <v>8</v>
      </c>
      <c r="Y32" s="25">
        <f t="shared" si="3"/>
        <v>0.27272727272727271</v>
      </c>
    </row>
    <row r="33" spans="1:25" ht="14.6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10</v>
      </c>
      <c r="H33" s="23">
        <f t="shared" si="8"/>
        <v>0</v>
      </c>
      <c r="I33" s="25">
        <f t="shared" si="9"/>
        <v>1</v>
      </c>
      <c r="J33" s="26">
        <v>10</v>
      </c>
      <c r="K33" s="24">
        <v>10</v>
      </c>
      <c r="L33" s="23">
        <f>J33-K33</f>
        <v>0</v>
      </c>
      <c r="M33" s="25">
        <f>K33/J33</f>
        <v>1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20</v>
      </c>
      <c r="X33" s="23">
        <f t="shared" si="2"/>
        <v>0</v>
      </c>
      <c r="Y33" s="25">
        <f t="shared" si="3"/>
        <v>1</v>
      </c>
    </row>
    <row r="34" spans="1:25" ht="14.6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8"/>
        <v>0</v>
      </c>
      <c r="I34" s="25">
        <f t="shared" si="9"/>
        <v>1</v>
      </c>
      <c r="J34" s="26"/>
      <c r="K34" s="24"/>
      <c r="L34" s="23"/>
      <c r="M34" s="25"/>
      <c r="N34" s="23">
        <v>4</v>
      </c>
      <c r="O34" s="24">
        <v>1</v>
      </c>
      <c r="P34" s="23">
        <f>N34-O34</f>
        <v>3</v>
      </c>
      <c r="Q34" s="25">
        <f>O34/N34</f>
        <v>0.25</v>
      </c>
      <c r="R34" s="23"/>
      <c r="S34" s="24"/>
      <c r="T34" s="23"/>
      <c r="U34" s="25"/>
      <c r="V34" s="23">
        <f t="shared" si="0"/>
        <v>13</v>
      </c>
      <c r="W34" s="23">
        <f t="shared" si="1"/>
        <v>10</v>
      </c>
      <c r="X34" s="23">
        <f t="shared" si="2"/>
        <v>3</v>
      </c>
      <c r="Y34" s="25">
        <f t="shared" si="3"/>
        <v>0.76923076923076927</v>
      </c>
    </row>
    <row r="35" spans="1:25" ht="14.6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5</v>
      </c>
      <c r="H35" s="23">
        <f t="shared" si="8"/>
        <v>1</v>
      </c>
      <c r="I35" s="25">
        <f t="shared" si="9"/>
        <v>0.83333333333333337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5</v>
      </c>
      <c r="X35" s="23">
        <f t="shared" si="2"/>
        <v>1</v>
      </c>
      <c r="Y35" s="25">
        <f t="shared" si="3"/>
        <v>0.83333333333333337</v>
      </c>
    </row>
    <row r="36" spans="1:25" ht="14.6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5</v>
      </c>
      <c r="H36" s="23">
        <f t="shared" si="8"/>
        <v>0</v>
      </c>
      <c r="I36" s="25">
        <f t="shared" si="9"/>
        <v>1</v>
      </c>
      <c r="J36" s="26"/>
      <c r="K36" s="24"/>
      <c r="L36" s="23" t="s">
        <v>94</v>
      </c>
      <c r="M36" s="25"/>
      <c r="N36" s="23">
        <v>3</v>
      </c>
      <c r="O36" s="24">
        <v>3</v>
      </c>
      <c r="P36" s="23">
        <f>N36-O36</f>
        <v>0</v>
      </c>
      <c r="Q36" s="25">
        <f>O36/N36</f>
        <v>1</v>
      </c>
      <c r="R36" s="23"/>
      <c r="S36" s="24"/>
      <c r="T36" s="23"/>
      <c r="U36" s="25"/>
      <c r="V36" s="23">
        <f t="shared" si="0"/>
        <v>8</v>
      </c>
      <c r="W36" s="23">
        <f t="shared" si="1"/>
        <v>8</v>
      </c>
      <c r="X36" s="23">
        <f t="shared" si="2"/>
        <v>0</v>
      </c>
      <c r="Y36" s="25">
        <f t="shared" si="3"/>
        <v>1</v>
      </c>
    </row>
    <row r="37" spans="1:25" ht="14.6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8</v>
      </c>
      <c r="H37" s="23">
        <f t="shared" si="8"/>
        <v>2</v>
      </c>
      <c r="I37" s="25">
        <f t="shared" si="9"/>
        <v>0.8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8</v>
      </c>
      <c r="X37" s="23">
        <f t="shared" si="2"/>
        <v>2</v>
      </c>
      <c r="Y37" s="25">
        <f t="shared" si="3"/>
        <v>0.8</v>
      </c>
    </row>
    <row r="38" spans="1:25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460</v>
      </c>
      <c r="G38" s="27">
        <f>SUM(G8:G37)</f>
        <v>334</v>
      </c>
      <c r="H38" s="27">
        <f t="shared" si="8"/>
        <v>126</v>
      </c>
      <c r="I38" s="28">
        <f t="shared" si="9"/>
        <v>0.72608695652173916</v>
      </c>
      <c r="J38" s="27">
        <f>SUM(J8:J37)</f>
        <v>41</v>
      </c>
      <c r="K38" s="27">
        <f>SUM(K8:K37)</f>
        <v>25</v>
      </c>
      <c r="L38" s="27">
        <f>J38-K38</f>
        <v>16</v>
      </c>
      <c r="M38" s="28">
        <f>K38/J38</f>
        <v>0.6097560975609756</v>
      </c>
      <c r="N38" s="27">
        <f>SUM(N8:N37)</f>
        <v>103</v>
      </c>
      <c r="O38" s="27">
        <f>SUM(O8:O37)</f>
        <v>45</v>
      </c>
      <c r="P38" s="27">
        <f>SUM(P8:P37)</f>
        <v>58</v>
      </c>
      <c r="Q38" s="28">
        <f>O38/N38</f>
        <v>0.43689320388349512</v>
      </c>
      <c r="R38" s="27">
        <f>SUM(R8:R37)</f>
        <v>4</v>
      </c>
      <c r="S38" s="27">
        <f>SUM(S8:S37)</f>
        <v>2</v>
      </c>
      <c r="T38" s="27">
        <f>SUM(T8:T37)</f>
        <v>2</v>
      </c>
      <c r="U38" s="28">
        <f>S38/R38</f>
        <v>0.5</v>
      </c>
      <c r="V38" s="27">
        <f>SUM(V8:V37)</f>
        <v>608</v>
      </c>
      <c r="W38" s="27">
        <f>SUM(W8:W37)</f>
        <v>406</v>
      </c>
      <c r="X38" s="27">
        <f>SUM(X8:X37)</f>
        <v>202</v>
      </c>
      <c r="Y38" s="28">
        <f t="shared" si="3"/>
        <v>0.66776315789473684</v>
      </c>
    </row>
    <row r="39" spans="1:25" ht="14.6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0</v>
      </c>
      <c r="H39" s="33">
        <f t="shared" si="8"/>
        <v>8</v>
      </c>
      <c r="I39" s="35">
        <f t="shared" si="9"/>
        <v>0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0</v>
      </c>
      <c r="X39" s="33">
        <f t="shared" ref="X39:X53" si="12">V39-W39</f>
        <v>15</v>
      </c>
      <c r="Y39" s="35">
        <f t="shared" si="3"/>
        <v>0</v>
      </c>
    </row>
    <row r="40" spans="1:25" ht="14.6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8"/>
        <v>0</v>
      </c>
      <c r="I40" s="35">
        <f t="shared" si="9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13</v>
      </c>
      <c r="X40" s="33">
        <f t="shared" si="12"/>
        <v>0</v>
      </c>
      <c r="Y40" s="35">
        <f t="shared" ref="Y40:Y56" si="13">W40/V40</f>
        <v>1</v>
      </c>
    </row>
    <row r="41" spans="1:25" ht="14.6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10</v>
      </c>
      <c r="H41" s="33">
        <f t="shared" si="8"/>
        <v>0</v>
      </c>
      <c r="I41" s="35">
        <f t="shared" si="9"/>
        <v>1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10</v>
      </c>
      <c r="X41" s="33">
        <f t="shared" si="12"/>
        <v>0</v>
      </c>
      <c r="Y41" s="35">
        <f t="shared" si="13"/>
        <v>1</v>
      </c>
    </row>
    <row r="42" spans="1:25" ht="14.6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9</v>
      </c>
      <c r="H42" s="33">
        <f t="shared" si="8"/>
        <v>1</v>
      </c>
      <c r="I42" s="35">
        <f t="shared" si="9"/>
        <v>0.9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9</v>
      </c>
      <c r="X42" s="33">
        <f t="shared" si="12"/>
        <v>1</v>
      </c>
      <c r="Y42" s="35">
        <f t="shared" si="13"/>
        <v>0.9</v>
      </c>
    </row>
    <row r="43" spans="1:25" ht="14.6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25" ht="14.6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10</v>
      </c>
      <c r="H44" s="33">
        <f t="shared" si="8"/>
        <v>0</v>
      </c>
      <c r="I44" s="35">
        <f t="shared" si="9"/>
        <v>1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10</v>
      </c>
      <c r="X44" s="33">
        <f t="shared" si="12"/>
        <v>0</v>
      </c>
      <c r="Y44" s="35">
        <f t="shared" si="13"/>
        <v>1</v>
      </c>
    </row>
    <row r="45" spans="1:25" ht="14.6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8"/>
        <v>0</v>
      </c>
      <c r="I45" s="35">
        <f t="shared" si="9"/>
        <v>1</v>
      </c>
      <c r="J45" s="36">
        <v>2</v>
      </c>
      <c r="K45" s="34">
        <v>1</v>
      </c>
      <c r="L45" s="33">
        <f>J45-K45</f>
        <v>1</v>
      </c>
      <c r="M45" s="35">
        <f>K45/J45</f>
        <v>0.5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4</v>
      </c>
      <c r="X45" s="33">
        <f t="shared" si="12"/>
        <v>1</v>
      </c>
      <c r="Y45" s="35">
        <f t="shared" si="13"/>
        <v>0.8</v>
      </c>
    </row>
    <row r="46" spans="1:25" ht="14.6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2</v>
      </c>
      <c r="P46" s="33">
        <f>N46-O46</f>
        <v>-1</v>
      </c>
      <c r="Q46" s="35">
        <f>O46/N46</f>
        <v>2</v>
      </c>
      <c r="R46" s="33">
        <v>5</v>
      </c>
      <c r="S46" s="34"/>
      <c r="T46" s="33">
        <f>R46-S46</f>
        <v>5</v>
      </c>
      <c r="U46" s="35">
        <f>S46/R46</f>
        <v>0</v>
      </c>
      <c r="V46" s="33">
        <f t="shared" si="10"/>
        <v>18</v>
      </c>
      <c r="W46" s="33">
        <f t="shared" si="11"/>
        <v>14</v>
      </c>
      <c r="X46" s="33">
        <f t="shared" si="12"/>
        <v>4</v>
      </c>
      <c r="Y46" s="35">
        <f t="shared" si="13"/>
        <v>0.77777777777777779</v>
      </c>
    </row>
    <row r="47" spans="1:25" ht="14.6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25</v>
      </c>
      <c r="H47" s="33">
        <f t="shared" si="8"/>
        <v>5</v>
      </c>
      <c r="I47" s="35">
        <f t="shared" si="9"/>
        <v>0.83333333333333337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25</v>
      </c>
      <c r="X47" s="33">
        <f t="shared" si="12"/>
        <v>5</v>
      </c>
      <c r="Y47" s="35">
        <f t="shared" si="13"/>
        <v>0.83333333333333337</v>
      </c>
    </row>
    <row r="48" spans="1:25" ht="14.6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0</v>
      </c>
      <c r="H48" s="33">
        <f t="shared" si="8"/>
        <v>5</v>
      </c>
      <c r="I48" s="35">
        <f t="shared" si="9"/>
        <v>0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0</v>
      </c>
      <c r="X48" s="33">
        <f t="shared" si="12"/>
        <v>5</v>
      </c>
      <c r="Y48" s="35">
        <f t="shared" si="13"/>
        <v>0</v>
      </c>
    </row>
    <row r="49" spans="1:25" ht="14.6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13</v>
      </c>
      <c r="L49" s="33">
        <f>J49-K49</f>
        <v>1</v>
      </c>
      <c r="M49" s="35">
        <f>K49/J49</f>
        <v>0.9285714285714286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22</v>
      </c>
      <c r="X49" s="33">
        <f t="shared" si="12"/>
        <v>1</v>
      </c>
      <c r="Y49" s="35">
        <f t="shared" si="13"/>
        <v>0.95652173913043481</v>
      </c>
    </row>
    <row r="50" spans="1:25" ht="14.6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10</v>
      </c>
      <c r="H50" s="33">
        <f t="shared" si="8"/>
        <v>0</v>
      </c>
      <c r="I50" s="35">
        <f t="shared" si="9"/>
        <v>1</v>
      </c>
      <c r="J50" s="36"/>
      <c r="K50" s="34"/>
      <c r="L50" s="33"/>
      <c r="M50" s="35"/>
      <c r="N50" s="33">
        <v>2</v>
      </c>
      <c r="O50" s="34">
        <v>1</v>
      </c>
      <c r="P50" s="33">
        <f>N50-O50</f>
        <v>1</v>
      </c>
      <c r="Q50" s="35">
        <f>O50/N50</f>
        <v>0.5</v>
      </c>
      <c r="R50" s="33"/>
      <c r="S50" s="34"/>
      <c r="T50" s="33"/>
      <c r="U50" s="35"/>
      <c r="V50" s="33">
        <f t="shared" si="10"/>
        <v>12</v>
      </c>
      <c r="W50" s="33">
        <f t="shared" si="11"/>
        <v>11</v>
      </c>
      <c r="X50" s="33">
        <f t="shared" si="12"/>
        <v>1</v>
      </c>
      <c r="Y50" s="35">
        <f t="shared" si="13"/>
        <v>0.91666666666666663</v>
      </c>
    </row>
    <row r="51" spans="1:25" ht="14.6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5</v>
      </c>
      <c r="L51" s="33">
        <f>J51-K51</f>
        <v>0</v>
      </c>
      <c r="M51" s="35">
        <f>K51/J51</f>
        <v>1</v>
      </c>
      <c r="N51" s="33">
        <v>5</v>
      </c>
      <c r="O51" s="34">
        <v>4</v>
      </c>
      <c r="P51" s="33">
        <f>N51-O51</f>
        <v>1</v>
      </c>
      <c r="Q51" s="35">
        <f>O51/N51</f>
        <v>0.8</v>
      </c>
      <c r="R51" s="33"/>
      <c r="S51" s="34"/>
      <c r="T51" s="33"/>
      <c r="U51" s="35"/>
      <c r="V51" s="33">
        <f t="shared" si="10"/>
        <v>24</v>
      </c>
      <c r="W51" s="33">
        <f t="shared" si="11"/>
        <v>23</v>
      </c>
      <c r="X51" s="33">
        <f t="shared" si="12"/>
        <v>1</v>
      </c>
      <c r="Y51" s="35">
        <f t="shared" si="13"/>
        <v>0.95833333333333337</v>
      </c>
    </row>
    <row r="52" spans="1:25" ht="14.6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3</v>
      </c>
      <c r="H52" s="33">
        <f t="shared" si="8"/>
        <v>2</v>
      </c>
      <c r="I52" s="35">
        <f t="shared" si="9"/>
        <v>0.6</v>
      </c>
      <c r="J52" s="36">
        <v>1</v>
      </c>
      <c r="K52" s="34"/>
      <c r="L52" s="33">
        <f>J52-K52</f>
        <v>1</v>
      </c>
      <c r="M52" s="35">
        <f>K52/J52</f>
        <v>0</v>
      </c>
      <c r="N52" s="33">
        <v>2</v>
      </c>
      <c r="O52" s="34">
        <v>1</v>
      </c>
      <c r="P52" s="33">
        <f>N52-O52</f>
        <v>1</v>
      </c>
      <c r="Q52" s="35">
        <f>O52/N52</f>
        <v>0.5</v>
      </c>
      <c r="R52" s="33"/>
      <c r="S52" s="34"/>
      <c r="T52" s="33"/>
      <c r="U52" s="35"/>
      <c r="V52" s="33">
        <f t="shared" si="10"/>
        <v>8</v>
      </c>
      <c r="W52" s="33">
        <f t="shared" si="11"/>
        <v>4</v>
      </c>
      <c r="X52" s="33">
        <f t="shared" si="12"/>
        <v>4</v>
      </c>
      <c r="Y52" s="35">
        <f t="shared" si="13"/>
        <v>0.5</v>
      </c>
    </row>
    <row r="53" spans="1:25" ht="14.6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8"/>
        <v>0</v>
      </c>
      <c r="I53" s="35">
        <f t="shared" si="9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20</v>
      </c>
      <c r="X53" s="33">
        <f t="shared" si="12"/>
        <v>0</v>
      </c>
      <c r="Y53" s="35">
        <f t="shared" si="13"/>
        <v>1</v>
      </c>
    </row>
    <row r="54" spans="1:25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27">
        <f>SUM(G39:G53)</f>
        <v>135</v>
      </c>
      <c r="H54" s="27">
        <f>SUM(H39:H53)</f>
        <v>27</v>
      </c>
      <c r="I54" s="28">
        <f t="shared" si="9"/>
        <v>0.83333333333333337</v>
      </c>
      <c r="J54" s="27">
        <f>SUM(J39:J53)</f>
        <v>22</v>
      </c>
      <c r="K54" s="27">
        <f>SUM(K39:K53)</f>
        <v>19</v>
      </c>
      <c r="L54" s="27">
        <f>SUM(L39:L53)</f>
        <v>3</v>
      </c>
      <c r="M54" s="28">
        <f>K54/J54</f>
        <v>0.86363636363636365</v>
      </c>
      <c r="N54" s="27">
        <f>SUM(N39:N53)</f>
        <v>20</v>
      </c>
      <c r="O54" s="27">
        <f>SUM(O39:O53)</f>
        <v>11</v>
      </c>
      <c r="P54" s="27">
        <f>N54-O54</f>
        <v>9</v>
      </c>
      <c r="Q54" s="28">
        <f>O54/N54</f>
        <v>0.55000000000000004</v>
      </c>
      <c r="R54" s="27">
        <f>SUM(R39:R53)</f>
        <v>5</v>
      </c>
      <c r="S54" s="27">
        <f>SUM(S39:S53)</f>
        <v>0</v>
      </c>
      <c r="T54" s="27">
        <f>R54-S54</f>
        <v>5</v>
      </c>
      <c r="U54" s="28">
        <f>S54/R54</f>
        <v>0</v>
      </c>
      <c r="V54" s="27">
        <f>SUM(V39:V53)</f>
        <v>209</v>
      </c>
      <c r="W54" s="27">
        <f>SUM(W39:W53)</f>
        <v>165</v>
      </c>
      <c r="X54" s="27">
        <f>SUM(X39:X53)</f>
        <v>44</v>
      </c>
      <c r="Y54" s="28">
        <f t="shared" si="13"/>
        <v>0.78947368421052633</v>
      </c>
    </row>
    <row r="55" spans="1:25" ht="14.6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>
        <v>2</v>
      </c>
      <c r="L55" s="40">
        <f>J55-K55</f>
        <v>1</v>
      </c>
      <c r="M55" s="42">
        <f>K55/J55</f>
        <v>0.66666666666666663</v>
      </c>
      <c r="N55" s="40">
        <v>3</v>
      </c>
      <c r="O55" s="41">
        <v>1</v>
      </c>
      <c r="P55" s="40">
        <v>3</v>
      </c>
      <c r="Q55" s="42">
        <f>O55/N55</f>
        <v>0.33333333333333331</v>
      </c>
      <c r="R55" s="42"/>
      <c r="S55" s="43"/>
      <c r="T55" s="42"/>
      <c r="U55" s="42"/>
      <c r="V55" s="40">
        <f>F55+J55+N55</f>
        <v>13</v>
      </c>
      <c r="W55" s="40">
        <f>G55+K55+O55</f>
        <v>10</v>
      </c>
      <c r="X55" s="40">
        <f t="shared" ref="X55:X69" si="15">V55-W55</f>
        <v>3</v>
      </c>
      <c r="Y55" s="42">
        <f t="shared" si="13"/>
        <v>0.76923076923076927</v>
      </c>
    </row>
    <row r="56" spans="1:25" ht="14.6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/>
      <c r="L56" s="40">
        <f>J56-K56</f>
        <v>3</v>
      </c>
      <c r="M56" s="42">
        <f>K56/J56</f>
        <v>0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10</v>
      </c>
      <c r="X56" s="40">
        <f t="shared" si="15"/>
        <v>3</v>
      </c>
      <c r="Y56" s="42">
        <f t="shared" si="13"/>
        <v>0.76923076923076927</v>
      </c>
    </row>
    <row r="57" spans="1:25" ht="14.6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4</v>
      </c>
      <c r="P57" s="40">
        <f>N57-O57</f>
        <v>-2</v>
      </c>
      <c r="Q57" s="42">
        <f>O57/N57</f>
        <v>2</v>
      </c>
      <c r="R57" s="42"/>
      <c r="S57" s="43"/>
      <c r="T57" s="42"/>
      <c r="U57" s="42"/>
      <c r="V57" s="40">
        <f>F57+N57</f>
        <v>12</v>
      </c>
      <c r="W57" s="40">
        <f>G57+O57</f>
        <v>14</v>
      </c>
      <c r="X57" s="40">
        <f t="shared" si="15"/>
        <v>-2</v>
      </c>
      <c r="Y57" s="42">
        <f>W58/V57</f>
        <v>0.83333333333333337</v>
      </c>
    </row>
    <row r="58" spans="1:25" ht="14.6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10</v>
      </c>
      <c r="H58" s="40">
        <f t="shared" si="14"/>
        <v>0</v>
      </c>
      <c r="I58" s="42">
        <f t="shared" si="9"/>
        <v>1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10</v>
      </c>
      <c r="X58" s="40">
        <f t="shared" si="15"/>
        <v>0</v>
      </c>
      <c r="Y58" s="42">
        <f t="shared" ref="Y58:Y86" si="18">W58/V58</f>
        <v>1</v>
      </c>
    </row>
    <row r="59" spans="1:25" ht="14.6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9</v>
      </c>
      <c r="H59" s="40">
        <f t="shared" si="14"/>
        <v>1</v>
      </c>
      <c r="I59" s="42">
        <f t="shared" si="9"/>
        <v>0.9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  <c r="V59" s="40">
        <f t="shared" si="16"/>
        <v>12</v>
      </c>
      <c r="W59" s="40">
        <f t="shared" si="17"/>
        <v>11</v>
      </c>
      <c r="X59" s="40">
        <f t="shared" si="15"/>
        <v>1</v>
      </c>
      <c r="Y59" s="42">
        <f t="shared" si="18"/>
        <v>0.91666666666666663</v>
      </c>
    </row>
    <row r="60" spans="1:25" ht="14.6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2</v>
      </c>
      <c r="H60" s="40">
        <f t="shared" si="14"/>
        <v>12</v>
      </c>
      <c r="I60" s="42">
        <f t="shared" si="9"/>
        <v>0.14285714285714285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2</v>
      </c>
      <c r="X60" s="40">
        <f t="shared" si="15"/>
        <v>12</v>
      </c>
      <c r="Y60" s="42">
        <f t="shared" si="18"/>
        <v>0.14285714285714285</v>
      </c>
    </row>
    <row r="61" spans="1:25" ht="14.6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4</v>
      </c>
      <c r="H61" s="40">
        <f t="shared" si="14"/>
        <v>4</v>
      </c>
      <c r="I61" s="42">
        <f t="shared" ref="I61:I86" si="19">G61/F61</f>
        <v>0.5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4</v>
      </c>
      <c r="X61" s="40">
        <f t="shared" si="15"/>
        <v>4</v>
      </c>
      <c r="Y61" s="42">
        <f t="shared" si="18"/>
        <v>0.5</v>
      </c>
    </row>
    <row r="62" spans="1:25" ht="14.6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8</v>
      </c>
      <c r="H62" s="40">
        <f t="shared" si="14"/>
        <v>0</v>
      </c>
      <c r="I62" s="42">
        <f t="shared" si="19"/>
        <v>1</v>
      </c>
      <c r="J62" s="40">
        <v>3</v>
      </c>
      <c r="K62" s="41"/>
      <c r="L62" s="40">
        <f>J62-K62</f>
        <v>3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8</v>
      </c>
      <c r="X62" s="40">
        <f t="shared" si="15"/>
        <v>3</v>
      </c>
      <c r="Y62" s="42">
        <f t="shared" si="18"/>
        <v>0.72727272727272729</v>
      </c>
    </row>
    <row r="63" spans="1:25" ht="14.6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4</v>
      </c>
      <c r="H63" s="40">
        <f t="shared" si="14"/>
        <v>6</v>
      </c>
      <c r="I63" s="42">
        <f t="shared" si="19"/>
        <v>0.4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4</v>
      </c>
      <c r="X63" s="40">
        <f t="shared" si="15"/>
        <v>7</v>
      </c>
      <c r="Y63" s="42">
        <f t="shared" si="18"/>
        <v>0.36363636363636365</v>
      </c>
    </row>
    <row r="64" spans="1:25" ht="14.6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25" ht="14.6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6</v>
      </c>
      <c r="H65" s="40">
        <f t="shared" si="14"/>
        <v>0</v>
      </c>
      <c r="I65" s="42">
        <f t="shared" si="19"/>
        <v>1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6</v>
      </c>
      <c r="X65" s="40">
        <f t="shared" si="15"/>
        <v>0</v>
      </c>
      <c r="Y65" s="42">
        <f t="shared" si="18"/>
        <v>1</v>
      </c>
    </row>
    <row r="66" spans="1:25" ht="14.6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14"/>
        <v>0</v>
      </c>
      <c r="I66" s="42">
        <f t="shared" si="19"/>
        <v>1</v>
      </c>
      <c r="J66" s="40"/>
      <c r="K66" s="41"/>
      <c r="L66" s="40"/>
      <c r="M66" s="42"/>
      <c r="N66" s="40">
        <v>6</v>
      </c>
      <c r="O66" s="41">
        <v>6</v>
      </c>
      <c r="P66" s="40">
        <f>N66-O66</f>
        <v>0</v>
      </c>
      <c r="Q66" s="42">
        <f t="shared" ref="Q66:Q71" si="20">O66/N66</f>
        <v>1</v>
      </c>
      <c r="R66" s="42"/>
      <c r="S66" s="43"/>
      <c r="T66" s="42"/>
      <c r="U66" s="42"/>
      <c r="V66" s="40">
        <f t="shared" si="16"/>
        <v>14</v>
      </c>
      <c r="W66" s="40">
        <f t="shared" si="17"/>
        <v>14</v>
      </c>
      <c r="X66" s="40">
        <f t="shared" si="15"/>
        <v>0</v>
      </c>
      <c r="Y66" s="42">
        <f t="shared" si="18"/>
        <v>1</v>
      </c>
    </row>
    <row r="67" spans="1:25" ht="14.6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13</v>
      </c>
      <c r="H67" s="40">
        <f t="shared" si="14"/>
        <v>1</v>
      </c>
      <c r="I67" s="42">
        <f t="shared" si="19"/>
        <v>0.9285714285714286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13</v>
      </c>
      <c r="X67" s="40">
        <f t="shared" si="15"/>
        <v>3</v>
      </c>
      <c r="Y67" s="42">
        <f t="shared" si="18"/>
        <v>0.8125</v>
      </c>
    </row>
    <row r="68" spans="1:25" ht="14.6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13</v>
      </c>
      <c r="H68" s="40">
        <f t="shared" si="14"/>
        <v>17</v>
      </c>
      <c r="I68" s="42">
        <f t="shared" si="19"/>
        <v>0.43333333333333335</v>
      </c>
      <c r="J68" s="40"/>
      <c r="K68" s="41"/>
      <c r="L68" s="40"/>
      <c r="M68" s="42"/>
      <c r="N68" s="40">
        <v>2</v>
      </c>
      <c r="O68" s="41">
        <v>1</v>
      </c>
      <c r="P68" s="40">
        <f>N68-O68</f>
        <v>1</v>
      </c>
      <c r="Q68" s="42">
        <f t="shared" si="20"/>
        <v>0.5</v>
      </c>
      <c r="R68" s="42"/>
      <c r="S68" s="43"/>
      <c r="T68" s="42"/>
      <c r="U68" s="42"/>
      <c r="V68" s="40">
        <f t="shared" si="16"/>
        <v>32</v>
      </c>
      <c r="W68" s="40">
        <f t="shared" si="17"/>
        <v>14</v>
      </c>
      <c r="X68" s="40">
        <f t="shared" si="15"/>
        <v>18</v>
      </c>
      <c r="Y68" s="42">
        <f t="shared" si="18"/>
        <v>0.4375</v>
      </c>
    </row>
    <row r="69" spans="1:25" ht="14.6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13</v>
      </c>
      <c r="H69" s="40">
        <f t="shared" si="14"/>
        <v>2</v>
      </c>
      <c r="I69" s="42">
        <f t="shared" si="19"/>
        <v>0.8666666666666667</v>
      </c>
      <c r="J69" s="40"/>
      <c r="K69" s="41"/>
      <c r="L69" s="40"/>
      <c r="M69" s="42"/>
      <c r="N69" s="40">
        <v>2</v>
      </c>
      <c r="O69" s="41">
        <v>0</v>
      </c>
      <c r="P69" s="40">
        <f>N69-O69</f>
        <v>2</v>
      </c>
      <c r="Q69" s="42">
        <f t="shared" si="20"/>
        <v>0</v>
      </c>
      <c r="R69" s="42"/>
      <c r="S69" s="43"/>
      <c r="T69" s="42"/>
      <c r="U69" s="42"/>
      <c r="V69" s="40">
        <f t="shared" si="16"/>
        <v>17</v>
      </c>
      <c r="W69" s="40">
        <f t="shared" si="17"/>
        <v>13</v>
      </c>
      <c r="X69" s="40">
        <f t="shared" si="15"/>
        <v>4</v>
      </c>
      <c r="Y69" s="42">
        <f t="shared" si="18"/>
        <v>0.76470588235294112</v>
      </c>
    </row>
    <row r="70" spans="1:25" s="44" customFormat="1" ht="14.6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123</v>
      </c>
      <c r="H70" s="27">
        <f>SUM(H55:H69)</f>
        <v>43</v>
      </c>
      <c r="I70" s="28">
        <f t="shared" si="19"/>
        <v>0.74096385542168675</v>
      </c>
      <c r="J70" s="27">
        <f>SUM(J55:J69)</f>
        <v>9</v>
      </c>
      <c r="K70" s="27">
        <f>SUM(K55:K69)</f>
        <v>2</v>
      </c>
      <c r="L70" s="27">
        <f>J70-K70</f>
        <v>7</v>
      </c>
      <c r="M70" s="28">
        <f>K70/J70</f>
        <v>0.22222222222222221</v>
      </c>
      <c r="N70" s="27">
        <f>SUM(N55:N69)</f>
        <v>20</v>
      </c>
      <c r="O70" s="27">
        <f>SUM(O55:O69)</f>
        <v>14</v>
      </c>
      <c r="P70" s="27">
        <f>SUM(P55:P69)</f>
        <v>7</v>
      </c>
      <c r="Q70" s="28">
        <f t="shared" si="20"/>
        <v>0.7</v>
      </c>
      <c r="R70" s="28"/>
      <c r="S70" s="28"/>
      <c r="T70" s="28"/>
      <c r="U70" s="28"/>
      <c r="V70" s="27">
        <f>SUM(V55:V69)</f>
        <v>195</v>
      </c>
      <c r="W70" s="27">
        <f>SUM(W55:W69)</f>
        <v>139</v>
      </c>
      <c r="X70" s="27">
        <f>SUM(X55:X69)</f>
        <v>56</v>
      </c>
      <c r="Y70" s="28">
        <f t="shared" si="18"/>
        <v>0.71282051282051284</v>
      </c>
    </row>
    <row r="71" spans="1:25" ht="14.6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/>
      <c r="P71" s="47">
        <f>N71-O71</f>
        <v>2</v>
      </c>
      <c r="Q71" s="49">
        <f t="shared" si="20"/>
        <v>0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0</v>
      </c>
      <c r="X71" s="47">
        <f t="shared" ref="X71:X84" si="24">V71-W71</f>
        <v>4</v>
      </c>
      <c r="Y71" s="49">
        <f t="shared" si="18"/>
        <v>0</v>
      </c>
    </row>
    <row r="72" spans="1:25" ht="14.6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14</v>
      </c>
      <c r="H72" s="47">
        <f t="shared" si="21"/>
        <v>0</v>
      </c>
      <c r="I72" s="49">
        <f t="shared" si="19"/>
        <v>1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14</v>
      </c>
      <c r="X72" s="47">
        <f t="shared" si="24"/>
        <v>0</v>
      </c>
      <c r="Y72" s="49">
        <f t="shared" si="18"/>
        <v>1</v>
      </c>
    </row>
    <row r="73" spans="1:25" ht="14.6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4</v>
      </c>
      <c r="H73" s="47">
        <f t="shared" si="21"/>
        <v>1</v>
      </c>
      <c r="I73" s="49">
        <f t="shared" si="19"/>
        <v>0.8</v>
      </c>
      <c r="J73" s="50">
        <v>5</v>
      </c>
      <c r="K73" s="48"/>
      <c r="L73" s="47">
        <f>J73-K73</f>
        <v>5</v>
      </c>
      <c r="M73" s="49">
        <f>K73/J73</f>
        <v>0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4</v>
      </c>
      <c r="X73" s="47">
        <f t="shared" si="24"/>
        <v>6</v>
      </c>
      <c r="Y73" s="49">
        <f t="shared" si="18"/>
        <v>0.4</v>
      </c>
    </row>
    <row r="74" spans="1:25" ht="14.6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31</v>
      </c>
      <c r="H74" s="47">
        <f t="shared" si="21"/>
        <v>30</v>
      </c>
      <c r="I74" s="49">
        <f t="shared" si="19"/>
        <v>0.50819672131147542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31</v>
      </c>
      <c r="X74" s="47">
        <f t="shared" si="24"/>
        <v>30</v>
      </c>
      <c r="Y74" s="49">
        <f t="shared" si="18"/>
        <v>0.50819672131147542</v>
      </c>
    </row>
    <row r="75" spans="1:25" ht="14.6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21"/>
        <v>0</v>
      </c>
      <c r="I75" s="49">
        <f t="shared" si="19"/>
        <v>1</v>
      </c>
      <c r="J75" s="50">
        <v>2</v>
      </c>
      <c r="K75" s="48">
        <v>2</v>
      </c>
      <c r="L75" s="47">
        <f>J75-K75</f>
        <v>0</v>
      </c>
      <c r="M75" s="49">
        <f>K75/J75</f>
        <v>1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17</v>
      </c>
      <c r="X75" s="47">
        <f t="shared" si="24"/>
        <v>1</v>
      </c>
      <c r="Y75" s="49">
        <f t="shared" si="18"/>
        <v>0.94444444444444442</v>
      </c>
    </row>
    <row r="76" spans="1:25" ht="14.6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14</v>
      </c>
      <c r="H76" s="47">
        <f t="shared" si="21"/>
        <v>3</v>
      </c>
      <c r="I76" s="49">
        <f t="shared" si="19"/>
        <v>0.82352941176470584</v>
      </c>
      <c r="J76" s="50"/>
      <c r="K76" s="48"/>
      <c r="L76" s="47"/>
      <c r="M76" s="49"/>
      <c r="N76" s="47">
        <v>5</v>
      </c>
      <c r="O76" s="48">
        <v>4</v>
      </c>
      <c r="P76" s="47">
        <f>N76-O76</f>
        <v>1</v>
      </c>
      <c r="Q76" s="49">
        <f>O76/N76</f>
        <v>0.8</v>
      </c>
      <c r="R76" s="49"/>
      <c r="S76" s="51"/>
      <c r="T76" s="49"/>
      <c r="U76" s="49"/>
      <c r="V76" s="47">
        <f t="shared" si="22"/>
        <v>22</v>
      </c>
      <c r="W76" s="47">
        <f t="shared" si="23"/>
        <v>18</v>
      </c>
      <c r="X76" s="47">
        <f t="shared" si="24"/>
        <v>4</v>
      </c>
      <c r="Y76" s="49">
        <f t="shared" si="18"/>
        <v>0.81818181818181823</v>
      </c>
    </row>
    <row r="77" spans="1:25" ht="14.6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1</v>
      </c>
      <c r="H77" s="47">
        <f t="shared" si="21"/>
        <v>6</v>
      </c>
      <c r="I77" s="49">
        <f t="shared" si="19"/>
        <v>0.14285714285714285</v>
      </c>
      <c r="J77" s="50"/>
      <c r="K77" s="48"/>
      <c r="L77" s="47"/>
      <c r="M77" s="49"/>
      <c r="N77" s="47">
        <v>10</v>
      </c>
      <c r="O77" s="48">
        <v>0</v>
      </c>
      <c r="P77" s="47">
        <f>N77-O77</f>
        <v>10</v>
      </c>
      <c r="Q77" s="49">
        <f>O77/N77</f>
        <v>0</v>
      </c>
      <c r="R77" s="49"/>
      <c r="S77" s="51"/>
      <c r="T77" s="49"/>
      <c r="U77" s="49"/>
      <c r="V77" s="47">
        <f t="shared" si="22"/>
        <v>17</v>
      </c>
      <c r="W77" s="47">
        <f t="shared" si="23"/>
        <v>1</v>
      </c>
      <c r="X77" s="47">
        <f t="shared" si="24"/>
        <v>16</v>
      </c>
      <c r="Y77" s="49">
        <f t="shared" si="18"/>
        <v>5.8823529411764705E-2</v>
      </c>
    </row>
    <row r="78" spans="1:25" ht="14.6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10</v>
      </c>
      <c r="H78" s="47">
        <f t="shared" si="21"/>
        <v>18</v>
      </c>
      <c r="I78" s="49">
        <f t="shared" si="19"/>
        <v>0.35714285714285715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6</v>
      </c>
      <c r="P78" s="47">
        <f>N78-O78</f>
        <v>1</v>
      </c>
      <c r="Q78" s="49">
        <f>O78/N78</f>
        <v>0.8571428571428571</v>
      </c>
      <c r="R78" s="49"/>
      <c r="S78" s="51"/>
      <c r="T78" s="49"/>
      <c r="U78" s="49"/>
      <c r="V78" s="47">
        <f t="shared" si="22"/>
        <v>39</v>
      </c>
      <c r="W78" s="47">
        <f t="shared" si="23"/>
        <v>16</v>
      </c>
      <c r="X78" s="47">
        <f t="shared" si="24"/>
        <v>23</v>
      </c>
      <c r="Y78" s="49">
        <f t="shared" si="18"/>
        <v>0.41025641025641024</v>
      </c>
    </row>
    <row r="79" spans="1:25" ht="14.6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8</v>
      </c>
      <c r="H79" s="47">
        <f t="shared" si="21"/>
        <v>2</v>
      </c>
      <c r="I79" s="49">
        <f t="shared" si="19"/>
        <v>0.8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8</v>
      </c>
      <c r="X79" s="47">
        <f t="shared" si="24"/>
        <v>2</v>
      </c>
      <c r="Y79" s="49">
        <f t="shared" si="18"/>
        <v>0.8</v>
      </c>
    </row>
    <row r="80" spans="1:25" ht="14.6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9</v>
      </c>
      <c r="H80" s="47">
        <f t="shared" si="21"/>
        <v>1</v>
      </c>
      <c r="I80" s="49">
        <f t="shared" si="19"/>
        <v>0.9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9</v>
      </c>
      <c r="X80" s="47">
        <f t="shared" si="24"/>
        <v>1</v>
      </c>
      <c r="Y80" s="49">
        <f t="shared" si="18"/>
        <v>0.9</v>
      </c>
    </row>
    <row r="81" spans="1:25" ht="14.6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10</v>
      </c>
      <c r="H81" s="47">
        <f t="shared" si="21"/>
        <v>0</v>
      </c>
      <c r="I81" s="49">
        <f t="shared" si="19"/>
        <v>1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10</v>
      </c>
      <c r="X81" s="47">
        <f t="shared" si="24"/>
        <v>0</v>
      </c>
      <c r="Y81" s="49">
        <f t="shared" si="18"/>
        <v>1</v>
      </c>
    </row>
    <row r="82" spans="1:25" ht="14.6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7</v>
      </c>
      <c r="H82" s="47">
        <f t="shared" si="21"/>
        <v>1</v>
      </c>
      <c r="I82" s="49">
        <f t="shared" si="19"/>
        <v>0.875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7</v>
      </c>
      <c r="X82" s="47">
        <f t="shared" si="24"/>
        <v>1</v>
      </c>
      <c r="Y82" s="49">
        <f t="shared" si="18"/>
        <v>0.875</v>
      </c>
    </row>
    <row r="83" spans="1:25" ht="14.6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6</v>
      </c>
      <c r="H83" s="47">
        <f t="shared" si="21"/>
        <v>3</v>
      </c>
      <c r="I83" s="49">
        <f t="shared" si="19"/>
        <v>0.66666666666666663</v>
      </c>
      <c r="J83" s="50"/>
      <c r="K83" s="48"/>
      <c r="L83" s="47"/>
      <c r="M83" s="49"/>
      <c r="N83" s="47">
        <v>2</v>
      </c>
      <c r="O83" s="48">
        <v>0</v>
      </c>
      <c r="P83" s="47">
        <f>N83-O83</f>
        <v>2</v>
      </c>
      <c r="Q83" s="49">
        <f>O83/N83</f>
        <v>0</v>
      </c>
      <c r="R83" s="49"/>
      <c r="S83" s="51"/>
      <c r="T83" s="49"/>
      <c r="U83" s="49"/>
      <c r="V83" s="47">
        <f t="shared" si="22"/>
        <v>11</v>
      </c>
      <c r="W83" s="47">
        <f t="shared" si="23"/>
        <v>6</v>
      </c>
      <c r="X83" s="47">
        <f t="shared" si="24"/>
        <v>5</v>
      </c>
      <c r="Y83" s="49">
        <f t="shared" si="18"/>
        <v>0.54545454545454541</v>
      </c>
    </row>
    <row r="84" spans="1:25" ht="14.6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3</v>
      </c>
      <c r="H84" s="47">
        <f t="shared" si="21"/>
        <v>5</v>
      </c>
      <c r="I84" s="49">
        <f t="shared" si="19"/>
        <v>0.375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3</v>
      </c>
      <c r="X84" s="47">
        <f t="shared" si="24"/>
        <v>7</v>
      </c>
      <c r="Y84" s="49">
        <f t="shared" si="18"/>
        <v>0.3</v>
      </c>
    </row>
    <row r="85" spans="1:25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132</v>
      </c>
      <c r="H85" s="27">
        <f>SUM(H71:H84)</f>
        <v>72</v>
      </c>
      <c r="I85" s="28">
        <f t="shared" si="19"/>
        <v>0.6470588235294118</v>
      </c>
      <c r="J85" s="27">
        <f>SUM(J71:J84)</f>
        <v>11</v>
      </c>
      <c r="K85" s="27">
        <f>SUM(K71:K84)</f>
        <v>2</v>
      </c>
      <c r="L85" s="27">
        <f>J85-K85</f>
        <v>9</v>
      </c>
      <c r="M85" s="28">
        <f>K85/J85</f>
        <v>0.18181818181818182</v>
      </c>
      <c r="N85" s="27">
        <f>SUM(N71:N84)</f>
        <v>29</v>
      </c>
      <c r="O85" s="27">
        <f>SUM(O71:O84)</f>
        <v>10</v>
      </c>
      <c r="P85" s="27">
        <f>SUM(P71:P84)</f>
        <v>19</v>
      </c>
      <c r="Q85" s="28">
        <f>O85/N85</f>
        <v>0.34482758620689657</v>
      </c>
      <c r="R85" s="28"/>
      <c r="S85" s="28"/>
      <c r="T85" s="28"/>
      <c r="U85" s="28"/>
      <c r="V85" s="27">
        <f>SUM(V71:V84)</f>
        <v>244</v>
      </c>
      <c r="W85" s="27">
        <f>SUM(W71:W84)</f>
        <v>144</v>
      </c>
      <c r="X85" s="27">
        <f>SUM(X71:X84)</f>
        <v>100</v>
      </c>
      <c r="Y85" s="28">
        <f t="shared" si="18"/>
        <v>0.5901639344262295</v>
      </c>
    </row>
    <row r="86" spans="1:25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992</v>
      </c>
      <c r="G86" s="27">
        <f>G38+G54+G70+G85</f>
        <v>724</v>
      </c>
      <c r="H86" s="27">
        <f>H38+H54+H70+H85</f>
        <v>268</v>
      </c>
      <c r="I86" s="28">
        <f t="shared" si="19"/>
        <v>0.72983870967741937</v>
      </c>
      <c r="J86" s="27">
        <f>J38+J54+J70+J85</f>
        <v>83</v>
      </c>
      <c r="K86" s="27">
        <f>K38+K54+K70+K85</f>
        <v>48</v>
      </c>
      <c r="L86" s="27">
        <f>L38+L54+L70+L85</f>
        <v>35</v>
      </c>
      <c r="M86" s="28">
        <f>K86/J86</f>
        <v>0.57831325301204817</v>
      </c>
      <c r="N86" s="27">
        <f>N38+N54+N70+N85</f>
        <v>172</v>
      </c>
      <c r="O86" s="27">
        <f>O38+O54+O70+O85</f>
        <v>80</v>
      </c>
      <c r="P86" s="27">
        <f>P38+P54+P70+P85</f>
        <v>93</v>
      </c>
      <c r="Q86" s="28">
        <f>O86/N86</f>
        <v>0.46511627906976744</v>
      </c>
      <c r="R86" s="53">
        <f>R38+R54</f>
        <v>9</v>
      </c>
      <c r="S86" s="53">
        <f>S38+S54</f>
        <v>2</v>
      </c>
      <c r="T86" s="53">
        <f>T38+T54</f>
        <v>7</v>
      </c>
      <c r="U86" s="28">
        <f>S86/R86</f>
        <v>0.22222222222222221</v>
      </c>
      <c r="V86" s="27">
        <f>V38+V54+V70+V85</f>
        <v>1256</v>
      </c>
      <c r="W86" s="27">
        <f>G86+K86+O86+S86</f>
        <v>854</v>
      </c>
      <c r="X86" s="27">
        <f>V86-W86</f>
        <v>402</v>
      </c>
      <c r="Y86" s="28">
        <f t="shared" si="18"/>
        <v>0.67993630573248409</v>
      </c>
    </row>
    <row r="87" spans="1:25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25" ht="12.7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25" ht="12.75" customHeight="1">
      <c r="A92" s="99" t="s">
        <v>204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460</v>
      </c>
      <c r="G96" s="58">
        <f t="shared" si="25"/>
        <v>334</v>
      </c>
      <c r="H96" s="58">
        <f t="shared" si="25"/>
        <v>126</v>
      </c>
      <c r="I96" s="59">
        <f t="shared" si="25"/>
        <v>0.72608695652173916</v>
      </c>
      <c r="J96" s="58">
        <f t="shared" si="25"/>
        <v>41</v>
      </c>
      <c r="K96" s="58">
        <f t="shared" si="25"/>
        <v>25</v>
      </c>
      <c r="L96" s="58">
        <f t="shared" si="25"/>
        <v>16</v>
      </c>
      <c r="M96" s="59">
        <f t="shared" si="25"/>
        <v>0.6097560975609756</v>
      </c>
      <c r="N96" s="58">
        <f t="shared" si="25"/>
        <v>103</v>
      </c>
      <c r="O96" s="58">
        <f t="shared" si="25"/>
        <v>45</v>
      </c>
      <c r="P96" s="58">
        <f t="shared" si="25"/>
        <v>58</v>
      </c>
      <c r="Q96" s="59">
        <f t="shared" si="25"/>
        <v>0.43689320388349512</v>
      </c>
      <c r="R96" s="58">
        <f t="shared" si="25"/>
        <v>4</v>
      </c>
      <c r="S96" s="58">
        <f t="shared" si="25"/>
        <v>2</v>
      </c>
      <c r="T96" s="58">
        <f t="shared" si="25"/>
        <v>2</v>
      </c>
      <c r="U96" s="59">
        <f t="shared" si="25"/>
        <v>0.5</v>
      </c>
      <c r="V96" s="58">
        <f t="shared" si="25"/>
        <v>608</v>
      </c>
      <c r="W96" s="58">
        <f t="shared" si="25"/>
        <v>406</v>
      </c>
      <c r="X96" s="58">
        <f t="shared" si="25"/>
        <v>202</v>
      </c>
      <c r="Y96" s="59">
        <f t="shared" si="25"/>
        <v>0.66776315789473684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135</v>
      </c>
      <c r="H97" s="60">
        <f t="shared" si="26"/>
        <v>27</v>
      </c>
      <c r="I97" s="61">
        <f t="shared" si="26"/>
        <v>0.83333333333333337</v>
      </c>
      <c r="J97" s="60">
        <f t="shared" si="26"/>
        <v>22</v>
      </c>
      <c r="K97" s="60">
        <f t="shared" si="26"/>
        <v>19</v>
      </c>
      <c r="L97" s="60">
        <f t="shared" si="26"/>
        <v>3</v>
      </c>
      <c r="M97" s="61">
        <f t="shared" si="26"/>
        <v>0.86363636363636365</v>
      </c>
      <c r="N97" s="60">
        <f t="shared" si="26"/>
        <v>20</v>
      </c>
      <c r="O97" s="60">
        <f t="shared" si="26"/>
        <v>11</v>
      </c>
      <c r="P97" s="60">
        <f t="shared" si="26"/>
        <v>9</v>
      </c>
      <c r="Q97" s="61">
        <f t="shared" si="26"/>
        <v>0.55000000000000004</v>
      </c>
      <c r="R97" s="60">
        <f t="shared" si="26"/>
        <v>5</v>
      </c>
      <c r="S97" s="60">
        <f t="shared" si="26"/>
        <v>0</v>
      </c>
      <c r="T97" s="60">
        <f t="shared" si="26"/>
        <v>5</v>
      </c>
      <c r="U97" s="61">
        <f t="shared" si="26"/>
        <v>0</v>
      </c>
      <c r="V97" s="60">
        <f t="shared" si="26"/>
        <v>209</v>
      </c>
      <c r="W97" s="60">
        <f t="shared" si="26"/>
        <v>165</v>
      </c>
      <c r="X97" s="60">
        <f t="shared" si="26"/>
        <v>44</v>
      </c>
      <c r="Y97" s="61">
        <f t="shared" si="26"/>
        <v>0.78947368421052633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123</v>
      </c>
      <c r="H98" s="62">
        <f t="shared" si="27"/>
        <v>43</v>
      </c>
      <c r="I98" s="63">
        <f t="shared" si="27"/>
        <v>0.74096385542168675</v>
      </c>
      <c r="J98" s="62">
        <f t="shared" si="27"/>
        <v>9</v>
      </c>
      <c r="K98" s="62">
        <f t="shared" si="27"/>
        <v>2</v>
      </c>
      <c r="L98" s="62">
        <f t="shared" si="27"/>
        <v>7</v>
      </c>
      <c r="M98" s="63">
        <f t="shared" si="27"/>
        <v>0.22222222222222221</v>
      </c>
      <c r="N98" s="62">
        <f t="shared" si="27"/>
        <v>20</v>
      </c>
      <c r="O98" s="62">
        <f t="shared" si="27"/>
        <v>14</v>
      </c>
      <c r="P98" s="62">
        <f t="shared" si="27"/>
        <v>7</v>
      </c>
      <c r="Q98" s="63">
        <f t="shared" si="27"/>
        <v>0.7</v>
      </c>
      <c r="R98" s="63"/>
      <c r="S98" s="63"/>
      <c r="T98" s="63"/>
      <c r="U98" s="63"/>
      <c r="V98" s="62">
        <f>V70</f>
        <v>195</v>
      </c>
      <c r="W98" s="62">
        <f>W70</f>
        <v>139</v>
      </c>
      <c r="X98" s="62">
        <f>X70</f>
        <v>56</v>
      </c>
      <c r="Y98" s="63">
        <f>Y70</f>
        <v>0.71282051282051284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132</v>
      </c>
      <c r="H99" s="64">
        <f t="shared" si="28"/>
        <v>72</v>
      </c>
      <c r="I99" s="65">
        <f t="shared" si="28"/>
        <v>0.6470588235294118</v>
      </c>
      <c r="J99" s="64">
        <f t="shared" si="28"/>
        <v>11</v>
      </c>
      <c r="K99" s="64">
        <f t="shared" si="28"/>
        <v>2</v>
      </c>
      <c r="L99" s="64">
        <f t="shared" si="28"/>
        <v>9</v>
      </c>
      <c r="M99" s="65">
        <f t="shared" si="28"/>
        <v>0.18181818181818182</v>
      </c>
      <c r="N99" s="64">
        <f t="shared" si="28"/>
        <v>29</v>
      </c>
      <c r="O99" s="64">
        <f t="shared" si="28"/>
        <v>10</v>
      </c>
      <c r="P99" s="64">
        <f t="shared" si="28"/>
        <v>19</v>
      </c>
      <c r="Q99" s="65">
        <f t="shared" si="28"/>
        <v>0.34482758620689657</v>
      </c>
      <c r="R99" s="65"/>
      <c r="S99" s="65"/>
      <c r="T99" s="65"/>
      <c r="U99" s="65"/>
      <c r="V99" s="64">
        <f>V85</f>
        <v>244</v>
      </c>
      <c r="W99" s="64">
        <f>W85</f>
        <v>144</v>
      </c>
      <c r="X99" s="64">
        <f>X85</f>
        <v>100</v>
      </c>
      <c r="Y99" s="65">
        <f>Y85</f>
        <v>0.5901639344262295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992</v>
      </c>
      <c r="G100" s="18">
        <f t="shared" si="29"/>
        <v>724</v>
      </c>
      <c r="H100" s="18">
        <f t="shared" si="29"/>
        <v>268</v>
      </c>
      <c r="I100" s="66">
        <f t="shared" si="29"/>
        <v>0.72983870967741937</v>
      </c>
      <c r="J100" s="18">
        <f t="shared" si="29"/>
        <v>83</v>
      </c>
      <c r="K100" s="18">
        <f t="shared" si="29"/>
        <v>48</v>
      </c>
      <c r="L100" s="18">
        <f t="shared" si="29"/>
        <v>35</v>
      </c>
      <c r="M100" s="66">
        <f t="shared" si="29"/>
        <v>0.57831325301204817</v>
      </c>
      <c r="N100" s="18">
        <f t="shared" si="29"/>
        <v>172</v>
      </c>
      <c r="O100" s="18">
        <f t="shared" si="29"/>
        <v>80</v>
      </c>
      <c r="P100" s="18">
        <f t="shared" si="29"/>
        <v>93</v>
      </c>
      <c r="Q100" s="66">
        <f t="shared" si="29"/>
        <v>0.46511627906976744</v>
      </c>
      <c r="R100" s="67">
        <f t="shared" ref="R100:X100" si="30">R86</f>
        <v>9</v>
      </c>
      <c r="S100" s="67">
        <f t="shared" si="30"/>
        <v>2</v>
      </c>
      <c r="T100" s="67">
        <f t="shared" si="30"/>
        <v>7</v>
      </c>
      <c r="U100" s="66">
        <f t="shared" si="30"/>
        <v>0.22222222222222221</v>
      </c>
      <c r="V100" s="18">
        <f t="shared" si="30"/>
        <v>1256</v>
      </c>
      <c r="W100" s="18">
        <f t="shared" si="30"/>
        <v>854</v>
      </c>
      <c r="X100" s="18">
        <f t="shared" si="30"/>
        <v>402</v>
      </c>
      <c r="Y100" s="66">
        <f>W100/V100</f>
        <v>0.67993630573248409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11" spans="1:25" ht="38.85" customHeight="1">
      <c r="E111" s="124" t="s">
        <v>18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 customHeight="1">
      <c r="E113" s="128" t="s">
        <v>6</v>
      </c>
      <c r="F113" s="128"/>
      <c r="G113" s="128"/>
      <c r="H113" s="128"/>
      <c r="I113" s="129">
        <f>F86+J86</f>
        <v>1075</v>
      </c>
      <c r="J113" s="129"/>
      <c r="K113" s="129"/>
      <c r="L113" s="130">
        <f>G86+K86</f>
        <v>772</v>
      </c>
      <c r="M113" s="130"/>
      <c r="N113" s="130"/>
      <c r="O113" s="130">
        <f>I113-L113</f>
        <v>303</v>
      </c>
      <c r="P113" s="130"/>
      <c r="Q113" s="130"/>
      <c r="R113" s="131">
        <f>L113/I113</f>
        <v>0.71813953488372095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82</v>
      </c>
      <c r="M114" s="130"/>
      <c r="N114" s="130"/>
      <c r="O114" s="130">
        <f>I114-L114</f>
        <v>99</v>
      </c>
      <c r="P114" s="130"/>
      <c r="Q114" s="130"/>
      <c r="R114" s="131">
        <f>L114/I114</f>
        <v>0.45303867403314918</v>
      </c>
      <c r="S114" s="131"/>
      <c r="T114" s="131"/>
    </row>
    <row r="115" spans="5:20" ht="15.75" customHeight="1">
      <c r="E115" s="128" t="s">
        <v>8</v>
      </c>
      <c r="F115" s="128"/>
      <c r="G115" s="128"/>
      <c r="H115" s="128"/>
      <c r="I115" s="129">
        <f>SUM(I113:I114)</f>
        <v>1256</v>
      </c>
      <c r="J115" s="129"/>
      <c r="K115" s="129"/>
      <c r="L115" s="130">
        <f>SUM(L113:L114)</f>
        <v>854</v>
      </c>
      <c r="M115" s="130"/>
      <c r="N115" s="130"/>
      <c r="O115" s="130">
        <f>SUM(O113:O114)</f>
        <v>402</v>
      </c>
      <c r="P115" s="130"/>
      <c r="Q115" s="130"/>
      <c r="R115" s="131">
        <f>L115/I115</f>
        <v>0.67993630573248409</v>
      </c>
      <c r="S115" s="131"/>
      <c r="T115" s="131"/>
    </row>
    <row r="116" spans="5:20" ht="15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 ht="31.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2.7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25.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4.65" customHeight="1">
      <c r="E121" s="68" t="s">
        <v>54</v>
      </c>
      <c r="F121" s="71">
        <v>1976</v>
      </c>
      <c r="G121" s="71">
        <v>745</v>
      </c>
      <c r="H121" s="71">
        <f>F121-G121</f>
        <v>1231</v>
      </c>
      <c r="I121" s="72">
        <f>G121/F121</f>
        <v>0.37702429149797573</v>
      </c>
      <c r="J121" s="71">
        <v>450</v>
      </c>
      <c r="K121" s="71">
        <v>111</v>
      </c>
      <c r="L121" s="71">
        <f>J121-K121</f>
        <v>339</v>
      </c>
      <c r="M121" s="72">
        <f>K121/J121</f>
        <v>0.24666666666666667</v>
      </c>
    </row>
    <row r="122" spans="5:20" ht="14.65" customHeight="1">
      <c r="E122" s="68" t="s">
        <v>99</v>
      </c>
      <c r="F122" s="71">
        <v>1366</v>
      </c>
      <c r="G122" s="71">
        <v>405</v>
      </c>
      <c r="H122" s="71">
        <f>F122-G122</f>
        <v>961</v>
      </c>
      <c r="I122" s="72">
        <f>G122/F122</f>
        <v>0.29648609077598831</v>
      </c>
      <c r="J122" s="71">
        <v>414</v>
      </c>
      <c r="K122" s="71">
        <v>74</v>
      </c>
      <c r="L122" s="71">
        <f>J122-K122</f>
        <v>340</v>
      </c>
      <c r="M122" s="72">
        <f>K122/J122</f>
        <v>0.17874396135265699</v>
      </c>
    </row>
    <row r="123" spans="5:20" ht="14.65" customHeight="1">
      <c r="E123" s="68" t="s">
        <v>123</v>
      </c>
      <c r="F123" s="71">
        <v>1432</v>
      </c>
      <c r="G123" s="71">
        <v>423</v>
      </c>
      <c r="H123" s="71">
        <f>F123-G123</f>
        <v>1009</v>
      </c>
      <c r="I123" s="72">
        <f>G123/F123</f>
        <v>0.29539106145251398</v>
      </c>
      <c r="J123" s="71">
        <v>372</v>
      </c>
      <c r="K123" s="71">
        <v>64</v>
      </c>
      <c r="L123" s="71">
        <f>J123-K123</f>
        <v>308</v>
      </c>
      <c r="M123" s="72">
        <f>K123/J123</f>
        <v>0.17204301075268819</v>
      </c>
    </row>
    <row r="124" spans="5:20" ht="14.65" customHeight="1">
      <c r="E124" s="68" t="s">
        <v>146</v>
      </c>
      <c r="F124" s="71">
        <v>296</v>
      </c>
      <c r="G124" s="71">
        <v>138</v>
      </c>
      <c r="H124" s="71">
        <f>F124-G124</f>
        <v>158</v>
      </c>
      <c r="I124" s="72">
        <f>G124/F124</f>
        <v>0.46621621621621623</v>
      </c>
      <c r="J124" s="71">
        <v>453</v>
      </c>
      <c r="K124" s="71">
        <v>62</v>
      </c>
      <c r="L124" s="71">
        <f>J124-K124</f>
        <v>391</v>
      </c>
      <c r="M124" s="72">
        <f>K124/J124</f>
        <v>0.13686534216335541</v>
      </c>
    </row>
    <row r="125" spans="5:20" ht="12.75" customHeight="1">
      <c r="E125" s="68" t="s">
        <v>175</v>
      </c>
      <c r="F125" s="68">
        <f>F121+F122+F123+F124</f>
        <v>5070</v>
      </c>
      <c r="G125" s="68">
        <f>G121+G122+G123+G124</f>
        <v>1711</v>
      </c>
      <c r="H125" s="68">
        <f>H121+H122+H123+H124</f>
        <v>3359</v>
      </c>
      <c r="I125" s="73">
        <f>G125/F125</f>
        <v>0.33747534516765287</v>
      </c>
      <c r="J125" s="68">
        <f>J121+J122+J123+J124</f>
        <v>1689</v>
      </c>
      <c r="K125" s="68">
        <f>K121+K122+K123+K124</f>
        <v>311</v>
      </c>
      <c r="L125" s="68">
        <f>L121+L122+L123+L124</f>
        <v>1378</v>
      </c>
      <c r="M125" s="73">
        <f>K125/J125</f>
        <v>0.18413262285375961</v>
      </c>
    </row>
    <row r="126" spans="5:20" ht="12.75" customHeight="1">
      <c r="E126" s="74" t="s">
        <v>184</v>
      </c>
      <c r="H126" s="75"/>
    </row>
    <row r="127" spans="5:20" ht="12.75" customHeight="1">
      <c r="E127" s="74" t="s">
        <v>185</v>
      </c>
      <c r="H127" s="75"/>
    </row>
    <row r="137" spans="1:21" ht="14.6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4.6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4.6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4.65" customHeight="1">
      <c r="A140" s="99" t="s">
        <v>205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4.6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4.6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9.350000000000001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501</v>
      </c>
      <c r="G143" s="76">
        <f t="shared" si="31"/>
        <v>359</v>
      </c>
      <c r="H143" s="76">
        <f>F143-G143</f>
        <v>142</v>
      </c>
      <c r="I143" s="77">
        <f>G143/F143</f>
        <v>0.71656686626746502</v>
      </c>
      <c r="J143" s="78">
        <f t="shared" ref="J143:K147" si="32">F121</f>
        <v>1976</v>
      </c>
      <c r="K143" s="78">
        <f t="shared" si="32"/>
        <v>745</v>
      </c>
      <c r="L143" s="79">
        <f>J143-K143</f>
        <v>1231</v>
      </c>
      <c r="M143" s="77">
        <f>K143/J143</f>
        <v>0.37702429149797573</v>
      </c>
      <c r="N143" s="76">
        <f t="shared" ref="N143:O147" si="33">N96+R96</f>
        <v>107</v>
      </c>
      <c r="O143" s="76">
        <f t="shared" si="33"/>
        <v>47</v>
      </c>
      <c r="P143" s="76">
        <f>N143-O143</f>
        <v>60</v>
      </c>
      <c r="Q143" s="77">
        <f>O143/N143</f>
        <v>0.43925233644859812</v>
      </c>
      <c r="R143" s="78">
        <f t="shared" ref="R143:S147" si="34">J121</f>
        <v>450</v>
      </c>
      <c r="S143" s="78">
        <f t="shared" si="34"/>
        <v>111</v>
      </c>
      <c r="T143" s="79">
        <f>R143-S143</f>
        <v>339</v>
      </c>
      <c r="U143" s="77">
        <f>S143/R143</f>
        <v>0.24666666666666667</v>
      </c>
    </row>
    <row r="144" spans="1:21" ht="19.350000000000001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154</v>
      </c>
      <c r="H144" s="80">
        <f>F144-G144</f>
        <v>30</v>
      </c>
      <c r="I144" s="81">
        <f>G144/F144</f>
        <v>0.83695652173913049</v>
      </c>
      <c r="J144" s="82">
        <f t="shared" si="32"/>
        <v>1366</v>
      </c>
      <c r="K144" s="82">
        <f t="shared" si="32"/>
        <v>405</v>
      </c>
      <c r="L144" s="83">
        <f>J144-K144</f>
        <v>961</v>
      </c>
      <c r="M144" s="81">
        <f>K144/J144</f>
        <v>0.29648609077598831</v>
      </c>
      <c r="N144" s="80">
        <f t="shared" si="33"/>
        <v>25</v>
      </c>
      <c r="O144" s="80">
        <f t="shared" si="33"/>
        <v>11</v>
      </c>
      <c r="P144" s="80">
        <f>N144-O144</f>
        <v>14</v>
      </c>
      <c r="Q144" s="81">
        <f>O144/N144</f>
        <v>0.44</v>
      </c>
      <c r="R144" s="82">
        <f t="shared" si="34"/>
        <v>414</v>
      </c>
      <c r="S144" s="82">
        <f t="shared" si="34"/>
        <v>74</v>
      </c>
      <c r="T144" s="83">
        <f>R144-S144</f>
        <v>340</v>
      </c>
      <c r="U144" s="81">
        <f>S144/R144</f>
        <v>0.17874396135265699</v>
      </c>
    </row>
    <row r="145" spans="1:21" ht="19.350000000000001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125</v>
      </c>
      <c r="H145" s="84">
        <f>F145-G145</f>
        <v>50</v>
      </c>
      <c r="I145" s="85">
        <f>G145/F145</f>
        <v>0.7142857142857143</v>
      </c>
      <c r="J145" s="86">
        <f t="shared" si="32"/>
        <v>1432</v>
      </c>
      <c r="K145" s="86">
        <f t="shared" si="32"/>
        <v>423</v>
      </c>
      <c r="L145" s="87">
        <f>J145-K145</f>
        <v>1009</v>
      </c>
      <c r="M145" s="85">
        <f>K145/J145</f>
        <v>0.29539106145251398</v>
      </c>
      <c r="N145" s="84">
        <f t="shared" si="33"/>
        <v>20</v>
      </c>
      <c r="O145" s="84">
        <f t="shared" si="33"/>
        <v>14</v>
      </c>
      <c r="P145" s="84">
        <f>N145-O145</f>
        <v>6</v>
      </c>
      <c r="Q145" s="85">
        <f>O145/N145</f>
        <v>0.7</v>
      </c>
      <c r="R145" s="86">
        <f t="shared" si="34"/>
        <v>372</v>
      </c>
      <c r="S145" s="86">
        <f t="shared" si="34"/>
        <v>64</v>
      </c>
      <c r="T145" s="87">
        <f>R145-S145</f>
        <v>308</v>
      </c>
      <c r="U145" s="85">
        <f>S145/R145</f>
        <v>0.17204301075268819</v>
      </c>
    </row>
    <row r="146" spans="1:21" ht="19.350000000000001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134</v>
      </c>
      <c r="H146" s="88">
        <f>F146-G146</f>
        <v>81</v>
      </c>
      <c r="I146" s="89">
        <f>G146/F146</f>
        <v>0.62325581395348839</v>
      </c>
      <c r="J146" s="90">
        <f t="shared" si="32"/>
        <v>296</v>
      </c>
      <c r="K146" s="90">
        <f t="shared" si="32"/>
        <v>138</v>
      </c>
      <c r="L146" s="91">
        <f>J146-K146</f>
        <v>158</v>
      </c>
      <c r="M146" s="89">
        <f>K146/J146</f>
        <v>0.46621621621621623</v>
      </c>
      <c r="N146" s="88">
        <f t="shared" si="33"/>
        <v>29</v>
      </c>
      <c r="O146" s="88">
        <f t="shared" si="33"/>
        <v>10</v>
      </c>
      <c r="P146" s="88">
        <f>N146-O146</f>
        <v>19</v>
      </c>
      <c r="Q146" s="89">
        <f>O146/N146</f>
        <v>0.34482758620689657</v>
      </c>
      <c r="R146" s="90">
        <f t="shared" si="34"/>
        <v>453</v>
      </c>
      <c r="S146" s="90">
        <f t="shared" si="34"/>
        <v>62</v>
      </c>
      <c r="T146" s="91">
        <f>R146-S146</f>
        <v>391</v>
      </c>
      <c r="U146" s="89">
        <f>S146/R146</f>
        <v>0.13686534216335541</v>
      </c>
    </row>
    <row r="147" spans="1:21" ht="21.75" customHeight="1">
      <c r="A147" s="138" t="s">
        <v>175</v>
      </c>
      <c r="B147" s="138"/>
      <c r="C147" s="138"/>
      <c r="D147" s="138"/>
      <c r="E147" s="138"/>
      <c r="F147" s="92">
        <f t="shared" si="31"/>
        <v>1075</v>
      </c>
      <c r="G147" s="92">
        <f t="shared" si="31"/>
        <v>772</v>
      </c>
      <c r="H147" s="92">
        <f>F147-G147</f>
        <v>303</v>
      </c>
      <c r="I147" s="93">
        <f>G147/F147</f>
        <v>0.71813953488372095</v>
      </c>
      <c r="J147" s="94">
        <f t="shared" si="32"/>
        <v>5070</v>
      </c>
      <c r="K147" s="94">
        <f t="shared" si="32"/>
        <v>1711</v>
      </c>
      <c r="L147" s="95">
        <f>J147-K147</f>
        <v>3359</v>
      </c>
      <c r="M147" s="93">
        <f>K147/J147</f>
        <v>0.33747534516765287</v>
      </c>
      <c r="N147" s="92">
        <f t="shared" si="33"/>
        <v>181</v>
      </c>
      <c r="O147" s="92">
        <f t="shared" si="33"/>
        <v>82</v>
      </c>
      <c r="P147" s="92">
        <f>N147-O147</f>
        <v>99</v>
      </c>
      <c r="Q147" s="93">
        <f>O147/N147</f>
        <v>0.45303867403314918</v>
      </c>
      <c r="R147" s="94">
        <f t="shared" si="34"/>
        <v>1689</v>
      </c>
      <c r="S147" s="94">
        <f t="shared" si="34"/>
        <v>311</v>
      </c>
      <c r="T147" s="95">
        <f>R147-S147</f>
        <v>1378</v>
      </c>
      <c r="U147" s="93">
        <f>S147/R147</f>
        <v>0.18413262285375961</v>
      </c>
    </row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78740157480314998" right="0.78740157480314998" top="1.181102362204725" bottom="1.181102362204725" header="0.78740157480314998" footer="0.78740157480314998"/>
  <pageSetup paperSize="0" fitToWidth="0" fitToHeight="0" pageOrder="overThenDown" orientation="portrait" horizontalDpi="0" verticalDpi="0" copies="0"/>
  <headerFooter alignWithMargins="0">
    <oddHeader>&amp;C&amp;10&amp;A</oddHeader>
    <oddFooter>&amp;C&amp;10Página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workbookViewId="0"/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6" width="8.125" customWidth="1"/>
    <col min="7" max="7" width="7.5" customWidth="1"/>
    <col min="8" max="8" width="6.75" customWidth="1"/>
    <col min="9" max="9" width="9.125" customWidth="1"/>
    <col min="10" max="10" width="6.75" customWidth="1"/>
    <col min="11" max="11" width="5.125" customWidth="1"/>
    <col min="12" max="12" width="6.75" customWidth="1"/>
    <col min="13" max="13" width="9.375" customWidth="1"/>
    <col min="14" max="16" width="5.125" customWidth="1"/>
    <col min="17" max="17" width="6.625" customWidth="1"/>
    <col min="18" max="25" width="5.125" customWidth="1"/>
    <col min="26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206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4.6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13</v>
      </c>
      <c r="H8" s="23">
        <f>F8-G8</f>
        <v>1</v>
      </c>
      <c r="I8" s="25">
        <f>G8/F8</f>
        <v>0.9285714285714286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13</v>
      </c>
      <c r="X8" s="23">
        <f t="shared" ref="X8:X37" si="2">V8-W8</f>
        <v>1</v>
      </c>
      <c r="Y8" s="25">
        <f t="shared" ref="Y8:Y39" si="3">W8/V8</f>
        <v>0.9285714285714286</v>
      </c>
    </row>
    <row r="9" spans="1:25" ht="14.6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26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10</v>
      </c>
      <c r="P9" s="23">
        <f>N9-O9</f>
        <v>0</v>
      </c>
      <c r="Q9" s="25">
        <f>O9/N9</f>
        <v>1</v>
      </c>
      <c r="R9" s="23"/>
      <c r="S9" s="24"/>
      <c r="T9" s="23"/>
      <c r="U9" s="25"/>
      <c r="V9" s="23">
        <f t="shared" si="0"/>
        <v>37</v>
      </c>
      <c r="W9" s="23">
        <f t="shared" si="1"/>
        <v>37</v>
      </c>
      <c r="X9" s="23">
        <f t="shared" si="2"/>
        <v>0</v>
      </c>
      <c r="Y9" s="25">
        <f t="shared" si="3"/>
        <v>1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1</v>
      </c>
      <c r="H10" s="23">
        <f>F10-G10</f>
        <v>19</v>
      </c>
      <c r="I10" s="25">
        <f>G10/F10</f>
        <v>0.05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1</v>
      </c>
      <c r="X10" s="23">
        <f t="shared" si="2"/>
        <v>21</v>
      </c>
      <c r="Y10" s="25">
        <f t="shared" si="3"/>
        <v>4.5454545454545456E-2</v>
      </c>
    </row>
    <row r="11" spans="1:25" ht="14.6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10</v>
      </c>
      <c r="P11" s="23">
        <f>N11-O11</f>
        <v>0</v>
      </c>
      <c r="Q11" s="25">
        <f>O11/N11</f>
        <v>1</v>
      </c>
      <c r="R11" s="23"/>
      <c r="S11" s="24"/>
      <c r="T11" s="23"/>
      <c r="U11" s="25"/>
      <c r="V11" s="23">
        <f t="shared" si="0"/>
        <v>10</v>
      </c>
      <c r="W11" s="23">
        <f t="shared" si="1"/>
        <v>10</v>
      </c>
      <c r="X11" s="23">
        <f t="shared" si="2"/>
        <v>0</v>
      </c>
      <c r="Y11" s="25">
        <f t="shared" si="3"/>
        <v>1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44</v>
      </c>
      <c r="H12" s="23">
        <f t="shared" ref="H12:H18" si="4">F12-G12</f>
        <v>1</v>
      </c>
      <c r="I12" s="25">
        <f t="shared" ref="I12:I18" si="5">G12/F12</f>
        <v>0.97777777777777775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44</v>
      </c>
      <c r="X12" s="23">
        <f t="shared" si="2"/>
        <v>1</v>
      </c>
      <c r="Y12" s="25">
        <f t="shared" si="3"/>
        <v>0.97777777777777775</v>
      </c>
    </row>
    <row r="13" spans="1:25" ht="14.6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23</v>
      </c>
      <c r="H13" s="23">
        <f t="shared" si="4"/>
        <v>38</v>
      </c>
      <c r="I13" s="25">
        <f t="shared" si="5"/>
        <v>0.37704918032786883</v>
      </c>
      <c r="J13" s="26"/>
      <c r="K13" s="24"/>
      <c r="L13" s="23"/>
      <c r="M13" s="25"/>
      <c r="N13" s="23">
        <v>25</v>
      </c>
      <c r="O13" s="24">
        <v>1</v>
      </c>
      <c r="P13" s="23">
        <f>N13-O13</f>
        <v>24</v>
      </c>
      <c r="Q13" s="25">
        <f>O13/N13</f>
        <v>0.04</v>
      </c>
      <c r="R13" s="23"/>
      <c r="S13" s="24"/>
      <c r="T13" s="23"/>
      <c r="U13" s="25"/>
      <c r="V13" s="23">
        <f t="shared" si="0"/>
        <v>86</v>
      </c>
      <c r="W13" s="23">
        <f t="shared" si="1"/>
        <v>24</v>
      </c>
      <c r="X13" s="23">
        <f t="shared" si="2"/>
        <v>62</v>
      </c>
      <c r="Y13" s="25">
        <f t="shared" si="3"/>
        <v>0.27906976744186046</v>
      </c>
    </row>
    <row r="14" spans="1:25" ht="14.6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4"/>
        <v>0</v>
      </c>
      <c r="I14" s="25">
        <f t="shared" si="5"/>
        <v>1</v>
      </c>
      <c r="J14" s="26">
        <v>15</v>
      </c>
      <c r="K14" s="24">
        <v>8</v>
      </c>
      <c r="L14" s="23">
        <f>J14-K14</f>
        <v>7</v>
      </c>
      <c r="M14" s="25">
        <f>K14/J14</f>
        <v>0.53333333333333333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38</v>
      </c>
      <c r="X14" s="23">
        <f t="shared" si="2"/>
        <v>7</v>
      </c>
      <c r="Y14" s="25">
        <f t="shared" si="3"/>
        <v>0.84444444444444444</v>
      </c>
    </row>
    <row r="15" spans="1:25" ht="14.65" customHeight="1">
      <c r="A15" s="103"/>
      <c r="B15" s="104"/>
      <c r="C15" s="105"/>
      <c r="D15" s="21"/>
      <c r="E15" s="22" t="s">
        <v>66</v>
      </c>
      <c r="F15" s="23">
        <v>10</v>
      </c>
      <c r="G15" s="24">
        <v>1</v>
      </c>
      <c r="H15" s="23">
        <f t="shared" si="4"/>
        <v>9</v>
      </c>
      <c r="I15" s="25">
        <f t="shared" si="5"/>
        <v>0.1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1</v>
      </c>
      <c r="X15" s="23">
        <f t="shared" si="2"/>
        <v>9</v>
      </c>
      <c r="Y15" s="25">
        <f t="shared" si="3"/>
        <v>0.1</v>
      </c>
    </row>
    <row r="16" spans="1:25" ht="14.65" customHeight="1">
      <c r="A16" s="103"/>
      <c r="B16" s="104"/>
      <c r="C16" s="105"/>
      <c r="D16" s="21"/>
      <c r="E16" s="22" t="s">
        <v>67</v>
      </c>
      <c r="F16" s="23">
        <v>2</v>
      </c>
      <c r="G16" s="24">
        <v>1</v>
      </c>
      <c r="H16" s="23">
        <f t="shared" si="4"/>
        <v>1</v>
      </c>
      <c r="I16" s="25">
        <f t="shared" si="5"/>
        <v>0.5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2</v>
      </c>
      <c r="W16" s="23">
        <f t="shared" si="1"/>
        <v>1</v>
      </c>
      <c r="X16" s="23">
        <f t="shared" si="2"/>
        <v>1</v>
      </c>
      <c r="Y16" s="25">
        <f t="shared" si="3"/>
        <v>0.5</v>
      </c>
    </row>
    <row r="17" spans="1:25" ht="14.65" customHeight="1">
      <c r="A17" s="103"/>
      <c r="B17" s="104"/>
      <c r="C17" s="105"/>
      <c r="D17" s="21"/>
      <c r="E17" s="22" t="s">
        <v>68</v>
      </c>
      <c r="F17" s="23">
        <v>23</v>
      </c>
      <c r="G17" s="24">
        <v>20</v>
      </c>
      <c r="H17" s="23">
        <f t="shared" si="4"/>
        <v>3</v>
      </c>
      <c r="I17" s="25">
        <f t="shared" si="5"/>
        <v>0.86956521739130432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23</v>
      </c>
      <c r="W17" s="23">
        <f t="shared" si="1"/>
        <v>20</v>
      </c>
      <c r="X17" s="23">
        <f t="shared" si="2"/>
        <v>3</v>
      </c>
      <c r="Y17" s="25">
        <f t="shared" si="3"/>
        <v>0.86956521739130432</v>
      </c>
    </row>
    <row r="18" spans="1:25" ht="14.65" customHeight="1">
      <c r="A18" s="103"/>
      <c r="B18" s="104"/>
      <c r="C18" s="105"/>
      <c r="D18" s="21"/>
      <c r="E18" s="22" t="s">
        <v>69</v>
      </c>
      <c r="F18" s="23">
        <v>20</v>
      </c>
      <c r="G18" s="24">
        <v>20</v>
      </c>
      <c r="H18" s="23">
        <f t="shared" si="4"/>
        <v>0</v>
      </c>
      <c r="I18" s="25">
        <f t="shared" si="5"/>
        <v>1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20</v>
      </c>
      <c r="X18" s="23">
        <f t="shared" si="2"/>
        <v>2</v>
      </c>
      <c r="Y18" s="25">
        <f t="shared" si="3"/>
        <v>0.90909090909090906</v>
      </c>
    </row>
    <row r="19" spans="1:25" ht="14.6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19</v>
      </c>
      <c r="P19" s="23">
        <f>N19-O19</f>
        <v>15</v>
      </c>
      <c r="Q19" s="25">
        <f>O19/N19</f>
        <v>0.55882352941176472</v>
      </c>
      <c r="R19" s="23"/>
      <c r="S19" s="24"/>
      <c r="T19" s="23"/>
      <c r="U19" s="25"/>
      <c r="V19" s="23">
        <f t="shared" si="0"/>
        <v>34</v>
      </c>
      <c r="W19" s="23">
        <f t="shared" si="1"/>
        <v>19</v>
      </c>
      <c r="X19" s="23">
        <f t="shared" si="2"/>
        <v>15</v>
      </c>
      <c r="Y19" s="25">
        <f t="shared" si="3"/>
        <v>0.55882352941176472</v>
      </c>
    </row>
    <row r="20" spans="1:25" ht="14.65" customHeight="1">
      <c r="A20" s="103"/>
      <c r="B20" s="104"/>
      <c r="C20" s="105"/>
      <c r="D20" s="21"/>
      <c r="E20" s="22" t="s">
        <v>71</v>
      </c>
      <c r="F20" s="23">
        <v>29</v>
      </c>
      <c r="G20" s="24">
        <v>29</v>
      </c>
      <c r="H20" s="23">
        <f t="shared" ref="H20:H27" si="6">F20-G20</f>
        <v>0</v>
      </c>
      <c r="I20" s="25">
        <f t="shared" ref="I20:I27" si="7">G20/F20</f>
        <v>1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29</v>
      </c>
      <c r="X20" s="23">
        <f t="shared" si="2"/>
        <v>0</v>
      </c>
      <c r="Y20" s="25">
        <f t="shared" si="3"/>
        <v>1</v>
      </c>
    </row>
    <row r="21" spans="1:25" ht="14.65" customHeight="1">
      <c r="A21" s="103"/>
      <c r="B21" s="104"/>
      <c r="C21" s="105"/>
      <c r="D21" s="21"/>
      <c r="E21" s="22" t="s">
        <v>72</v>
      </c>
      <c r="F21" s="23">
        <v>10</v>
      </c>
      <c r="G21" s="24">
        <v>8</v>
      </c>
      <c r="H21" s="23">
        <f t="shared" si="6"/>
        <v>2</v>
      </c>
      <c r="I21" s="25">
        <f t="shared" si="7"/>
        <v>0.8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10</v>
      </c>
      <c r="W21" s="23">
        <f t="shared" si="1"/>
        <v>8</v>
      </c>
      <c r="X21" s="23">
        <f t="shared" si="2"/>
        <v>2</v>
      </c>
      <c r="Y21" s="25">
        <f t="shared" si="3"/>
        <v>0.8</v>
      </c>
    </row>
    <row r="22" spans="1:25" ht="14.65" customHeight="1">
      <c r="A22" s="103"/>
      <c r="B22" s="104"/>
      <c r="C22" s="105"/>
      <c r="D22" s="21"/>
      <c r="E22" s="22" t="s">
        <v>73</v>
      </c>
      <c r="F22" s="23">
        <v>8</v>
      </c>
      <c r="G22" s="24">
        <v>7</v>
      </c>
      <c r="H22" s="23">
        <f t="shared" si="6"/>
        <v>1</v>
      </c>
      <c r="I22" s="25">
        <f t="shared" si="7"/>
        <v>0.875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8</v>
      </c>
      <c r="W22" s="23">
        <f t="shared" si="1"/>
        <v>7</v>
      </c>
      <c r="X22" s="23">
        <f t="shared" si="2"/>
        <v>1</v>
      </c>
      <c r="Y22" s="25">
        <f t="shared" si="3"/>
        <v>0.875</v>
      </c>
    </row>
    <row r="23" spans="1:25" ht="14.65" customHeight="1">
      <c r="A23" s="103"/>
      <c r="B23" s="104"/>
      <c r="C23" s="105"/>
      <c r="D23" s="21"/>
      <c r="E23" s="22" t="s">
        <v>74</v>
      </c>
      <c r="F23" s="23">
        <v>10</v>
      </c>
      <c r="G23" s="24">
        <v>8</v>
      </c>
      <c r="H23" s="23">
        <f t="shared" si="6"/>
        <v>2</v>
      </c>
      <c r="I23" s="25">
        <f t="shared" si="7"/>
        <v>0.8</v>
      </c>
      <c r="J23" s="26"/>
      <c r="K23" s="24"/>
      <c r="L23" s="23"/>
      <c r="M23" s="25"/>
      <c r="N23" s="23">
        <v>4</v>
      </c>
      <c r="O23" s="24">
        <v>2</v>
      </c>
      <c r="P23" s="23">
        <f>N23-O23</f>
        <v>2</v>
      </c>
      <c r="Q23" s="25">
        <f>O23/N23</f>
        <v>0.5</v>
      </c>
      <c r="R23" s="23"/>
      <c r="S23" s="24"/>
      <c r="T23" s="23"/>
      <c r="U23" s="25"/>
      <c r="V23" s="23">
        <f t="shared" si="0"/>
        <v>14</v>
      </c>
      <c r="W23" s="23">
        <f t="shared" si="1"/>
        <v>10</v>
      </c>
      <c r="X23" s="23">
        <f t="shared" si="2"/>
        <v>4</v>
      </c>
      <c r="Y23" s="25">
        <f t="shared" si="3"/>
        <v>0.7142857142857143</v>
      </c>
    </row>
    <row r="24" spans="1:25" ht="14.65" customHeight="1">
      <c r="A24" s="103"/>
      <c r="B24" s="104"/>
      <c r="C24" s="105"/>
      <c r="D24" s="21"/>
      <c r="E24" s="22" t="s">
        <v>75</v>
      </c>
      <c r="F24" s="23">
        <v>40</v>
      </c>
      <c r="G24" s="24">
        <v>15</v>
      </c>
      <c r="H24" s="23">
        <f t="shared" si="6"/>
        <v>25</v>
      </c>
      <c r="I24" s="25">
        <f t="shared" si="7"/>
        <v>0.375</v>
      </c>
      <c r="J24" s="26"/>
      <c r="K24" s="24"/>
      <c r="L24" s="23"/>
      <c r="M24" s="25"/>
      <c r="N24" s="23">
        <v>8</v>
      </c>
      <c r="O24" s="24">
        <v>3</v>
      </c>
      <c r="P24" s="23">
        <f>N24-O24</f>
        <v>5</v>
      </c>
      <c r="Q24" s="25">
        <f>O24/N24</f>
        <v>0.375</v>
      </c>
      <c r="R24" s="23"/>
      <c r="S24" s="24"/>
      <c r="T24" s="23"/>
      <c r="U24" s="25"/>
      <c r="V24" s="23">
        <f t="shared" si="0"/>
        <v>48</v>
      </c>
      <c r="W24" s="23">
        <f t="shared" si="1"/>
        <v>18</v>
      </c>
      <c r="X24" s="23">
        <f t="shared" si="2"/>
        <v>30</v>
      </c>
      <c r="Y24" s="25">
        <f t="shared" si="3"/>
        <v>0.375</v>
      </c>
    </row>
    <row r="25" spans="1:25" ht="14.6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4.6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7</v>
      </c>
      <c r="H26" s="23">
        <f t="shared" si="6"/>
        <v>2</v>
      </c>
      <c r="I26" s="25">
        <f t="shared" si="7"/>
        <v>0.77777777777777779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  <c r="V26" s="23">
        <f t="shared" si="0"/>
        <v>12</v>
      </c>
      <c r="W26" s="23">
        <f t="shared" si="1"/>
        <v>10</v>
      </c>
      <c r="X26" s="23">
        <f t="shared" si="2"/>
        <v>2</v>
      </c>
      <c r="Y26" s="25">
        <f t="shared" si="3"/>
        <v>0.83333333333333337</v>
      </c>
    </row>
    <row r="27" spans="1:25" ht="14.6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0</v>
      </c>
      <c r="H27" s="23">
        <f t="shared" si="6"/>
        <v>9</v>
      </c>
      <c r="I27" s="25">
        <f t="shared" si="7"/>
        <v>0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0</v>
      </c>
      <c r="X27" s="23">
        <f t="shared" si="2"/>
        <v>9</v>
      </c>
      <c r="Y27" s="25">
        <f t="shared" si="3"/>
        <v>0</v>
      </c>
    </row>
    <row r="28" spans="1:25" ht="14.6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>
        <v>8</v>
      </c>
      <c r="L28" s="23">
        <f>J28-K28</f>
        <v>0</v>
      </c>
      <c r="M28" s="25">
        <f>K28/J28</f>
        <v>1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8</v>
      </c>
      <c r="X28" s="23">
        <f t="shared" si="2"/>
        <v>0</v>
      </c>
      <c r="Y28" s="25">
        <f t="shared" si="3"/>
        <v>1</v>
      </c>
    </row>
    <row r="29" spans="1:25" ht="14.6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12</v>
      </c>
      <c r="H29" s="23">
        <f t="shared" ref="H29:H53" si="8">F29-G29</f>
        <v>0</v>
      </c>
      <c r="I29" s="25">
        <f t="shared" ref="I29:I60" si="9">G29/F29</f>
        <v>1</v>
      </c>
      <c r="J29" s="26">
        <v>4</v>
      </c>
      <c r="K29" s="24">
        <v>1</v>
      </c>
      <c r="L29" s="23">
        <f>J29-K29</f>
        <v>3</v>
      </c>
      <c r="M29" s="25">
        <f>K29/J29</f>
        <v>0.25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13</v>
      </c>
      <c r="X29" s="23">
        <f t="shared" si="2"/>
        <v>3</v>
      </c>
      <c r="Y29" s="25">
        <f t="shared" si="3"/>
        <v>0.8125</v>
      </c>
    </row>
    <row r="30" spans="1:25" ht="14.6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4.6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10</v>
      </c>
      <c r="H31" s="23">
        <f t="shared" si="8"/>
        <v>0</v>
      </c>
      <c r="I31" s="25">
        <f t="shared" si="9"/>
        <v>1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3</v>
      </c>
      <c r="T31" s="23">
        <f>R31-S31</f>
        <v>1</v>
      </c>
      <c r="U31" s="25">
        <f>S31/R31</f>
        <v>0.75</v>
      </c>
      <c r="V31" s="23">
        <f t="shared" si="0"/>
        <v>14</v>
      </c>
      <c r="W31" s="23">
        <f t="shared" si="1"/>
        <v>13</v>
      </c>
      <c r="X31" s="23">
        <f t="shared" si="2"/>
        <v>1</v>
      </c>
      <c r="Y31" s="25">
        <f t="shared" si="3"/>
        <v>0.9285714285714286</v>
      </c>
    </row>
    <row r="32" spans="1:25" ht="14.6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2</v>
      </c>
      <c r="H32" s="23">
        <f t="shared" si="8"/>
        <v>8</v>
      </c>
      <c r="I32" s="25">
        <f t="shared" si="9"/>
        <v>0.2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2</v>
      </c>
      <c r="X32" s="23">
        <f t="shared" si="2"/>
        <v>9</v>
      </c>
      <c r="Y32" s="25">
        <f t="shared" si="3"/>
        <v>0.18181818181818182</v>
      </c>
    </row>
    <row r="33" spans="1:25" ht="14.6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10</v>
      </c>
      <c r="H33" s="23">
        <f t="shared" si="8"/>
        <v>0</v>
      </c>
      <c r="I33" s="25">
        <f t="shared" si="9"/>
        <v>1</v>
      </c>
      <c r="J33" s="26">
        <v>10</v>
      </c>
      <c r="K33" s="24">
        <v>10</v>
      </c>
      <c r="L33" s="23">
        <f>J33-K33</f>
        <v>0</v>
      </c>
      <c r="M33" s="25">
        <f>K33/J33</f>
        <v>1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20</v>
      </c>
      <c r="X33" s="23">
        <f t="shared" si="2"/>
        <v>0</v>
      </c>
      <c r="Y33" s="25">
        <f t="shared" si="3"/>
        <v>1</v>
      </c>
    </row>
    <row r="34" spans="1:25" ht="14.6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8"/>
        <v>0</v>
      </c>
      <c r="I34" s="25">
        <f t="shared" si="9"/>
        <v>1</v>
      </c>
      <c r="J34" s="26"/>
      <c r="K34" s="24"/>
      <c r="L34" s="23"/>
      <c r="M34" s="25"/>
      <c r="N34" s="23">
        <v>4</v>
      </c>
      <c r="O34" s="24">
        <v>1</v>
      </c>
      <c r="P34" s="23">
        <f>N34-O34</f>
        <v>3</v>
      </c>
      <c r="Q34" s="25">
        <f>O34/N34</f>
        <v>0.25</v>
      </c>
      <c r="R34" s="23"/>
      <c r="S34" s="24"/>
      <c r="T34" s="23"/>
      <c r="U34" s="25"/>
      <c r="V34" s="23">
        <f t="shared" si="0"/>
        <v>13</v>
      </c>
      <c r="W34" s="23">
        <f t="shared" si="1"/>
        <v>10</v>
      </c>
      <c r="X34" s="23">
        <f t="shared" si="2"/>
        <v>3</v>
      </c>
      <c r="Y34" s="25">
        <f t="shared" si="3"/>
        <v>0.76923076923076927</v>
      </c>
    </row>
    <row r="35" spans="1:25" ht="14.6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4</v>
      </c>
      <c r="H35" s="23">
        <f t="shared" si="8"/>
        <v>2</v>
      </c>
      <c r="I35" s="25">
        <f t="shared" si="9"/>
        <v>0.66666666666666663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4</v>
      </c>
      <c r="X35" s="23">
        <f t="shared" si="2"/>
        <v>2</v>
      </c>
      <c r="Y35" s="25">
        <f t="shared" si="3"/>
        <v>0.66666666666666663</v>
      </c>
    </row>
    <row r="36" spans="1:25" ht="14.6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5</v>
      </c>
      <c r="H36" s="23">
        <f t="shared" si="8"/>
        <v>0</v>
      </c>
      <c r="I36" s="25">
        <f t="shared" si="9"/>
        <v>1</v>
      </c>
      <c r="J36" s="26"/>
      <c r="K36" s="24"/>
      <c r="L36" s="23" t="s">
        <v>94</v>
      </c>
      <c r="M36" s="25"/>
      <c r="N36" s="23">
        <v>3</v>
      </c>
      <c r="O36" s="24">
        <v>3</v>
      </c>
      <c r="P36" s="23">
        <f>N36-O36</f>
        <v>0</v>
      </c>
      <c r="Q36" s="25">
        <f>O36/N36</f>
        <v>1</v>
      </c>
      <c r="R36" s="23"/>
      <c r="S36" s="24"/>
      <c r="T36" s="23"/>
      <c r="U36" s="25"/>
      <c r="V36" s="23">
        <f t="shared" si="0"/>
        <v>8</v>
      </c>
      <c r="W36" s="23">
        <f t="shared" si="1"/>
        <v>8</v>
      </c>
      <c r="X36" s="23">
        <f t="shared" si="2"/>
        <v>0</v>
      </c>
      <c r="Y36" s="25">
        <f t="shared" si="3"/>
        <v>1</v>
      </c>
    </row>
    <row r="37" spans="1:25" ht="14.6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9</v>
      </c>
      <c r="H37" s="23">
        <f t="shared" si="8"/>
        <v>1</v>
      </c>
      <c r="I37" s="25">
        <f t="shared" si="9"/>
        <v>0.9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9</v>
      </c>
      <c r="X37" s="23">
        <f t="shared" si="2"/>
        <v>1</v>
      </c>
      <c r="Y37" s="25">
        <f t="shared" si="3"/>
        <v>0.9</v>
      </c>
    </row>
    <row r="38" spans="1:25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460</v>
      </c>
      <c r="G38" s="27">
        <f>SUM(G8:G37)</f>
        <v>336</v>
      </c>
      <c r="H38" s="27">
        <f t="shared" si="8"/>
        <v>124</v>
      </c>
      <c r="I38" s="28">
        <f t="shared" si="9"/>
        <v>0.73043478260869565</v>
      </c>
      <c r="J38" s="27">
        <f>SUM(J8:J37)</f>
        <v>41</v>
      </c>
      <c r="K38" s="27">
        <f>SUM(K8:K37)</f>
        <v>28</v>
      </c>
      <c r="L38" s="27">
        <f>J38-K38</f>
        <v>13</v>
      </c>
      <c r="M38" s="28">
        <f>K38/J38</f>
        <v>0.68292682926829273</v>
      </c>
      <c r="N38" s="27">
        <f>SUM(N8:N37)</f>
        <v>103</v>
      </c>
      <c r="O38" s="27">
        <f>SUM(O8:O37)</f>
        <v>52</v>
      </c>
      <c r="P38" s="27">
        <f>SUM(P8:P37)</f>
        <v>51</v>
      </c>
      <c r="Q38" s="28">
        <f>O38/N38</f>
        <v>0.50485436893203883</v>
      </c>
      <c r="R38" s="27">
        <f>SUM(R8:R37)</f>
        <v>4</v>
      </c>
      <c r="S38" s="27">
        <f>SUM(S8:S37)</f>
        <v>3</v>
      </c>
      <c r="T38" s="27">
        <f>SUM(T8:T37)</f>
        <v>1</v>
      </c>
      <c r="U38" s="28">
        <f>S38/R38</f>
        <v>0.75</v>
      </c>
      <c r="V38" s="27">
        <f>SUM(V8:V37)</f>
        <v>608</v>
      </c>
      <c r="W38" s="27">
        <f>SUM(W8:W37)</f>
        <v>419</v>
      </c>
      <c r="X38" s="27">
        <f>SUM(X8:X37)</f>
        <v>189</v>
      </c>
      <c r="Y38" s="28">
        <f t="shared" si="3"/>
        <v>0.68914473684210531</v>
      </c>
    </row>
    <row r="39" spans="1:25" ht="14.6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0</v>
      </c>
      <c r="H39" s="33">
        <f t="shared" si="8"/>
        <v>8</v>
      </c>
      <c r="I39" s="35">
        <f t="shared" si="9"/>
        <v>0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0</v>
      </c>
      <c r="X39" s="33">
        <f t="shared" ref="X39:X53" si="12">V39-W39</f>
        <v>15</v>
      </c>
      <c r="Y39" s="35">
        <f t="shared" si="3"/>
        <v>0</v>
      </c>
    </row>
    <row r="40" spans="1:25" ht="14.6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8"/>
        <v>0</v>
      </c>
      <c r="I40" s="35">
        <f t="shared" si="9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13</v>
      </c>
      <c r="X40" s="33">
        <f t="shared" si="12"/>
        <v>0</v>
      </c>
      <c r="Y40" s="35">
        <f t="shared" ref="Y40:Y56" si="13">W40/V40</f>
        <v>1</v>
      </c>
    </row>
    <row r="41" spans="1:25" ht="14.6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8</v>
      </c>
      <c r="H41" s="33">
        <f t="shared" si="8"/>
        <v>2</v>
      </c>
      <c r="I41" s="35">
        <f t="shared" si="9"/>
        <v>0.8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8</v>
      </c>
      <c r="X41" s="33">
        <f t="shared" si="12"/>
        <v>2</v>
      </c>
      <c r="Y41" s="35">
        <f t="shared" si="13"/>
        <v>0.8</v>
      </c>
    </row>
    <row r="42" spans="1:25" ht="14.6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8</v>
      </c>
      <c r="H42" s="33">
        <f t="shared" si="8"/>
        <v>2</v>
      </c>
      <c r="I42" s="35">
        <f t="shared" si="9"/>
        <v>0.8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8</v>
      </c>
      <c r="X42" s="33">
        <f t="shared" si="12"/>
        <v>2</v>
      </c>
      <c r="Y42" s="35">
        <f t="shared" si="13"/>
        <v>0.8</v>
      </c>
    </row>
    <row r="43" spans="1:25" ht="14.6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25" ht="14.6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10</v>
      </c>
      <c r="H44" s="33">
        <f t="shared" si="8"/>
        <v>0</v>
      </c>
      <c r="I44" s="35">
        <f t="shared" si="9"/>
        <v>1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10</v>
      </c>
      <c r="X44" s="33">
        <f t="shared" si="12"/>
        <v>0</v>
      </c>
      <c r="Y44" s="35">
        <f t="shared" si="13"/>
        <v>1</v>
      </c>
    </row>
    <row r="45" spans="1:25" ht="14.6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8"/>
        <v>0</v>
      </c>
      <c r="I45" s="35">
        <f t="shared" si="9"/>
        <v>1</v>
      </c>
      <c r="J45" s="36">
        <v>2</v>
      </c>
      <c r="K45" s="34">
        <v>1</v>
      </c>
      <c r="L45" s="33">
        <f>J45-K45</f>
        <v>1</v>
      </c>
      <c r="M45" s="35">
        <f>K45/J45</f>
        <v>0.5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4</v>
      </c>
      <c r="X45" s="33">
        <f t="shared" si="12"/>
        <v>1</v>
      </c>
      <c r="Y45" s="35">
        <f t="shared" si="13"/>
        <v>0.8</v>
      </c>
    </row>
    <row r="46" spans="1:25" ht="14.6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5</v>
      </c>
      <c r="S46" s="34">
        <v>1</v>
      </c>
      <c r="T46" s="33">
        <f>R46-S46</f>
        <v>4</v>
      </c>
      <c r="U46" s="35">
        <f>S46/R46</f>
        <v>0.2</v>
      </c>
      <c r="V46" s="33">
        <f t="shared" si="10"/>
        <v>18</v>
      </c>
      <c r="W46" s="33">
        <f t="shared" si="11"/>
        <v>14</v>
      </c>
      <c r="X46" s="33">
        <f t="shared" si="12"/>
        <v>4</v>
      </c>
      <c r="Y46" s="35">
        <f t="shared" si="13"/>
        <v>0.77777777777777779</v>
      </c>
    </row>
    <row r="47" spans="1:25" ht="14.6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24</v>
      </c>
      <c r="H47" s="33">
        <f t="shared" si="8"/>
        <v>6</v>
      </c>
      <c r="I47" s="35">
        <f t="shared" si="9"/>
        <v>0.8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24</v>
      </c>
      <c r="X47" s="33">
        <f t="shared" si="12"/>
        <v>6</v>
      </c>
      <c r="Y47" s="35">
        <f t="shared" si="13"/>
        <v>0.8</v>
      </c>
    </row>
    <row r="48" spans="1:25" ht="14.6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0</v>
      </c>
      <c r="H48" s="33">
        <f t="shared" si="8"/>
        <v>5</v>
      </c>
      <c r="I48" s="35">
        <f t="shared" si="9"/>
        <v>0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0</v>
      </c>
      <c r="X48" s="33">
        <f t="shared" si="12"/>
        <v>5</v>
      </c>
      <c r="Y48" s="35">
        <f t="shared" si="13"/>
        <v>0</v>
      </c>
    </row>
    <row r="49" spans="1:25" ht="14.6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14</v>
      </c>
      <c r="L49" s="33">
        <f>J49-K49</f>
        <v>0</v>
      </c>
      <c r="M49" s="35">
        <f>K49/J49</f>
        <v>1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23</v>
      </c>
      <c r="X49" s="33">
        <f t="shared" si="12"/>
        <v>0</v>
      </c>
      <c r="Y49" s="35">
        <f t="shared" si="13"/>
        <v>1</v>
      </c>
    </row>
    <row r="50" spans="1:25" ht="14.6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10</v>
      </c>
      <c r="H50" s="33">
        <f t="shared" si="8"/>
        <v>0</v>
      </c>
      <c r="I50" s="35">
        <f t="shared" si="9"/>
        <v>1</v>
      </c>
      <c r="J50" s="36"/>
      <c r="K50" s="34"/>
      <c r="L50" s="33"/>
      <c r="M50" s="35"/>
      <c r="N50" s="33">
        <v>2</v>
      </c>
      <c r="O50" s="34">
        <v>1</v>
      </c>
      <c r="P50" s="33">
        <f>N50-O50</f>
        <v>1</v>
      </c>
      <c r="Q50" s="35">
        <f>O50/N50</f>
        <v>0.5</v>
      </c>
      <c r="R50" s="33"/>
      <c r="S50" s="34"/>
      <c r="T50" s="33"/>
      <c r="U50" s="35"/>
      <c r="V50" s="33">
        <f t="shared" si="10"/>
        <v>12</v>
      </c>
      <c r="W50" s="33">
        <f t="shared" si="11"/>
        <v>11</v>
      </c>
      <c r="X50" s="33">
        <f t="shared" si="12"/>
        <v>1</v>
      </c>
      <c r="Y50" s="35">
        <f t="shared" si="13"/>
        <v>0.91666666666666663</v>
      </c>
    </row>
    <row r="51" spans="1:25" ht="14.6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5</v>
      </c>
      <c r="L51" s="33">
        <f>J51-K51</f>
        <v>0</v>
      </c>
      <c r="M51" s="35">
        <f>K51/J51</f>
        <v>1</v>
      </c>
      <c r="N51" s="33">
        <v>5</v>
      </c>
      <c r="O51" s="34">
        <v>3</v>
      </c>
      <c r="P51" s="33">
        <f>N51-O51</f>
        <v>2</v>
      </c>
      <c r="Q51" s="35">
        <f>O51/N51</f>
        <v>0.6</v>
      </c>
      <c r="R51" s="33"/>
      <c r="S51" s="34"/>
      <c r="T51" s="33"/>
      <c r="U51" s="35"/>
      <c r="V51" s="33">
        <f t="shared" si="10"/>
        <v>24</v>
      </c>
      <c r="W51" s="33">
        <f t="shared" si="11"/>
        <v>22</v>
      </c>
      <c r="X51" s="33">
        <f t="shared" si="12"/>
        <v>2</v>
      </c>
      <c r="Y51" s="35">
        <f t="shared" si="13"/>
        <v>0.91666666666666663</v>
      </c>
    </row>
    <row r="52" spans="1:25" ht="14.6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3</v>
      </c>
      <c r="H52" s="33">
        <f t="shared" si="8"/>
        <v>2</v>
      </c>
      <c r="I52" s="35">
        <f t="shared" si="9"/>
        <v>0.6</v>
      </c>
      <c r="J52" s="36">
        <v>1</v>
      </c>
      <c r="K52" s="34"/>
      <c r="L52" s="33">
        <f>J52-K52</f>
        <v>1</v>
      </c>
      <c r="M52" s="35">
        <f>K52/J52</f>
        <v>0</v>
      </c>
      <c r="N52" s="33">
        <v>2</v>
      </c>
      <c r="O52" s="34">
        <v>1</v>
      </c>
      <c r="P52" s="33">
        <f>N52-O52</f>
        <v>1</v>
      </c>
      <c r="Q52" s="35">
        <f>O52/N52</f>
        <v>0.5</v>
      </c>
      <c r="R52" s="33"/>
      <c r="S52" s="34"/>
      <c r="T52" s="33"/>
      <c r="U52" s="35"/>
      <c r="V52" s="33">
        <f t="shared" si="10"/>
        <v>8</v>
      </c>
      <c r="W52" s="33">
        <f t="shared" si="11"/>
        <v>4</v>
      </c>
      <c r="X52" s="33">
        <f t="shared" si="12"/>
        <v>4</v>
      </c>
      <c r="Y52" s="35">
        <f t="shared" si="13"/>
        <v>0.5</v>
      </c>
    </row>
    <row r="53" spans="1:25" ht="14.6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8"/>
        <v>0</v>
      </c>
      <c r="I53" s="35">
        <f t="shared" si="9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20</v>
      </c>
      <c r="X53" s="33">
        <f t="shared" si="12"/>
        <v>0</v>
      </c>
      <c r="Y53" s="35">
        <f t="shared" si="13"/>
        <v>1</v>
      </c>
    </row>
    <row r="54" spans="1:25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27">
        <f>SUM(G39:G53)</f>
        <v>131</v>
      </c>
      <c r="H54" s="27">
        <f>SUM(H39:H53)</f>
        <v>31</v>
      </c>
      <c r="I54" s="28">
        <f t="shared" si="9"/>
        <v>0.80864197530864201</v>
      </c>
      <c r="J54" s="27">
        <f>SUM(J39:J53)</f>
        <v>22</v>
      </c>
      <c r="K54" s="27">
        <f>SUM(K39:K53)</f>
        <v>20</v>
      </c>
      <c r="L54" s="27">
        <f>SUM(L39:L53)</f>
        <v>2</v>
      </c>
      <c r="M54" s="28">
        <f>K54/J54</f>
        <v>0.90909090909090906</v>
      </c>
      <c r="N54" s="27">
        <f>SUM(N39:N53)</f>
        <v>20</v>
      </c>
      <c r="O54" s="27">
        <f>SUM(O39:O53)</f>
        <v>9</v>
      </c>
      <c r="P54" s="27">
        <f>N54-O54</f>
        <v>11</v>
      </c>
      <c r="Q54" s="28">
        <f>O54/N54</f>
        <v>0.45</v>
      </c>
      <c r="R54" s="27">
        <f>SUM(R39:R53)</f>
        <v>5</v>
      </c>
      <c r="S54" s="27">
        <f>SUM(S39:S53)</f>
        <v>1</v>
      </c>
      <c r="T54" s="27">
        <f>R54-S54</f>
        <v>4</v>
      </c>
      <c r="U54" s="28">
        <f>S54/R54</f>
        <v>0.2</v>
      </c>
      <c r="V54" s="27">
        <f>SUM(V39:V53)</f>
        <v>209</v>
      </c>
      <c r="W54" s="27">
        <f>SUM(W39:W53)</f>
        <v>161</v>
      </c>
      <c r="X54" s="27">
        <f>SUM(X39:X53)</f>
        <v>48</v>
      </c>
      <c r="Y54" s="28">
        <f t="shared" si="13"/>
        <v>0.77033492822966509</v>
      </c>
    </row>
    <row r="55" spans="1:25" ht="14.6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>
        <v>3</v>
      </c>
      <c r="L55" s="40">
        <f>J55-K55</f>
        <v>0</v>
      </c>
      <c r="M55" s="42">
        <f>K55/J55</f>
        <v>1</v>
      </c>
      <c r="N55" s="40">
        <v>3</v>
      </c>
      <c r="O55" s="41"/>
      <c r="P55" s="40">
        <v>3</v>
      </c>
      <c r="Q55" s="42">
        <f>O55/N55</f>
        <v>0</v>
      </c>
      <c r="R55" s="42"/>
      <c r="S55" s="43"/>
      <c r="T55" s="42"/>
      <c r="U55" s="42"/>
      <c r="V55" s="40">
        <f>F55+J55+N55</f>
        <v>13</v>
      </c>
      <c r="W55" s="40">
        <f>G55+K55+O55</f>
        <v>10</v>
      </c>
      <c r="X55" s="40">
        <f t="shared" ref="X55:X69" si="15">V55-W55</f>
        <v>3</v>
      </c>
      <c r="Y55" s="42">
        <f t="shared" si="13"/>
        <v>0.76923076923076927</v>
      </c>
    </row>
    <row r="56" spans="1:25" ht="14.6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>
        <v>2</v>
      </c>
      <c r="L56" s="40">
        <f>J56-K56</f>
        <v>1</v>
      </c>
      <c r="M56" s="42">
        <f>K56/J56</f>
        <v>0.66666666666666663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12</v>
      </c>
      <c r="X56" s="40">
        <f t="shared" si="15"/>
        <v>1</v>
      </c>
      <c r="Y56" s="42">
        <f t="shared" si="13"/>
        <v>0.92307692307692313</v>
      </c>
    </row>
    <row r="57" spans="1:25" ht="14.6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  <c r="V57" s="40">
        <f>F57+N57</f>
        <v>12</v>
      </c>
      <c r="W57" s="40">
        <f>G57+O57</f>
        <v>12</v>
      </c>
      <c r="X57" s="40">
        <f t="shared" si="15"/>
        <v>0</v>
      </c>
      <c r="Y57" s="42">
        <f>W58/V57</f>
        <v>0.83333333333333337</v>
      </c>
    </row>
    <row r="58" spans="1:25" ht="14.6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10</v>
      </c>
      <c r="H58" s="40">
        <f t="shared" si="14"/>
        <v>0</v>
      </c>
      <c r="I58" s="42">
        <f t="shared" si="9"/>
        <v>1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10</v>
      </c>
      <c r="X58" s="40">
        <f t="shared" si="15"/>
        <v>0</v>
      </c>
      <c r="Y58" s="42">
        <f t="shared" ref="Y58:Y86" si="18">W58/V58</f>
        <v>1</v>
      </c>
    </row>
    <row r="59" spans="1:25" ht="14.6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10</v>
      </c>
      <c r="H59" s="40">
        <f t="shared" si="14"/>
        <v>0</v>
      </c>
      <c r="I59" s="42">
        <f t="shared" si="9"/>
        <v>1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  <c r="V59" s="40">
        <f t="shared" si="16"/>
        <v>12</v>
      </c>
      <c r="W59" s="40">
        <f t="shared" si="17"/>
        <v>12</v>
      </c>
      <c r="X59" s="40">
        <f t="shared" si="15"/>
        <v>0</v>
      </c>
      <c r="Y59" s="42">
        <f t="shared" si="18"/>
        <v>1</v>
      </c>
    </row>
    <row r="60" spans="1:25" ht="14.6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2</v>
      </c>
      <c r="H60" s="40">
        <f t="shared" si="14"/>
        <v>12</v>
      </c>
      <c r="I60" s="42">
        <f t="shared" si="9"/>
        <v>0.14285714285714285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2</v>
      </c>
      <c r="X60" s="40">
        <f t="shared" si="15"/>
        <v>12</v>
      </c>
      <c r="Y60" s="42">
        <f t="shared" si="18"/>
        <v>0.14285714285714285</v>
      </c>
    </row>
    <row r="61" spans="1:25" ht="14.6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6</v>
      </c>
      <c r="H61" s="40">
        <f t="shared" si="14"/>
        <v>2</v>
      </c>
      <c r="I61" s="42">
        <f t="shared" ref="I61:I86" si="19">G61/F61</f>
        <v>0.75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6</v>
      </c>
      <c r="X61" s="40">
        <f t="shared" si="15"/>
        <v>2</v>
      </c>
      <c r="Y61" s="42">
        <f t="shared" si="18"/>
        <v>0.75</v>
      </c>
    </row>
    <row r="62" spans="1:25" ht="14.6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8</v>
      </c>
      <c r="H62" s="40">
        <f t="shared" si="14"/>
        <v>0</v>
      </c>
      <c r="I62" s="42">
        <f t="shared" si="19"/>
        <v>1</v>
      </c>
      <c r="J62" s="40">
        <v>3</v>
      </c>
      <c r="K62" s="41"/>
      <c r="L62" s="40">
        <f>J62-K62</f>
        <v>3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8</v>
      </c>
      <c r="X62" s="40">
        <f t="shared" si="15"/>
        <v>3</v>
      </c>
      <c r="Y62" s="42">
        <f t="shared" si="18"/>
        <v>0.72727272727272729</v>
      </c>
    </row>
    <row r="63" spans="1:25" ht="14.6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4</v>
      </c>
      <c r="H63" s="40">
        <f t="shared" si="14"/>
        <v>6</v>
      </c>
      <c r="I63" s="42">
        <f t="shared" si="19"/>
        <v>0.4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4</v>
      </c>
      <c r="X63" s="40">
        <f t="shared" si="15"/>
        <v>7</v>
      </c>
      <c r="Y63" s="42">
        <f t="shared" si="18"/>
        <v>0.36363636363636365</v>
      </c>
    </row>
    <row r="64" spans="1:25" ht="14.6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25" ht="14.6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6</v>
      </c>
      <c r="H65" s="40">
        <f t="shared" si="14"/>
        <v>0</v>
      </c>
      <c r="I65" s="42">
        <f t="shared" si="19"/>
        <v>1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6</v>
      </c>
      <c r="X65" s="40">
        <f t="shared" si="15"/>
        <v>0</v>
      </c>
      <c r="Y65" s="42">
        <f t="shared" si="18"/>
        <v>1</v>
      </c>
    </row>
    <row r="66" spans="1:25" ht="14.6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14"/>
        <v>0</v>
      </c>
      <c r="I66" s="42">
        <f t="shared" si="19"/>
        <v>1</v>
      </c>
      <c r="J66" s="40"/>
      <c r="K66" s="41"/>
      <c r="L66" s="40"/>
      <c r="M66" s="42"/>
      <c r="N66" s="40">
        <v>6</v>
      </c>
      <c r="O66" s="41">
        <v>5</v>
      </c>
      <c r="P66" s="40">
        <f>N66-O66</f>
        <v>1</v>
      </c>
      <c r="Q66" s="42">
        <f t="shared" ref="Q66:Q71" si="20">O66/N66</f>
        <v>0.83333333333333337</v>
      </c>
      <c r="R66" s="42"/>
      <c r="S66" s="43"/>
      <c r="T66" s="42"/>
      <c r="U66" s="42"/>
      <c r="V66" s="40">
        <f t="shared" si="16"/>
        <v>14</v>
      </c>
      <c r="W66" s="40">
        <f t="shared" si="17"/>
        <v>13</v>
      </c>
      <c r="X66" s="40">
        <f t="shared" si="15"/>
        <v>1</v>
      </c>
      <c r="Y66" s="42">
        <f t="shared" si="18"/>
        <v>0.9285714285714286</v>
      </c>
    </row>
    <row r="67" spans="1:25" ht="14.6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14</v>
      </c>
      <c r="H67" s="40">
        <f t="shared" si="14"/>
        <v>0</v>
      </c>
      <c r="I67" s="42">
        <f t="shared" si="19"/>
        <v>1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14</v>
      </c>
      <c r="X67" s="40">
        <f t="shared" si="15"/>
        <v>2</v>
      </c>
      <c r="Y67" s="42">
        <f t="shared" si="18"/>
        <v>0.875</v>
      </c>
    </row>
    <row r="68" spans="1:25" ht="14.6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20</v>
      </c>
      <c r="H68" s="40">
        <f t="shared" si="14"/>
        <v>10</v>
      </c>
      <c r="I68" s="42">
        <f t="shared" si="19"/>
        <v>0.66666666666666663</v>
      </c>
      <c r="J68" s="40"/>
      <c r="K68" s="41"/>
      <c r="L68" s="40"/>
      <c r="M68" s="42"/>
      <c r="N68" s="40">
        <v>2</v>
      </c>
      <c r="O68" s="41">
        <v>1</v>
      </c>
      <c r="P68" s="40">
        <f>N68-O68</f>
        <v>1</v>
      </c>
      <c r="Q68" s="42">
        <f t="shared" si="20"/>
        <v>0.5</v>
      </c>
      <c r="R68" s="42"/>
      <c r="S68" s="43"/>
      <c r="T68" s="42"/>
      <c r="U68" s="42"/>
      <c r="V68" s="40">
        <f t="shared" si="16"/>
        <v>32</v>
      </c>
      <c r="W68" s="40">
        <f t="shared" si="17"/>
        <v>21</v>
      </c>
      <c r="X68" s="40">
        <f t="shared" si="15"/>
        <v>11</v>
      </c>
      <c r="Y68" s="42">
        <f t="shared" si="18"/>
        <v>0.65625</v>
      </c>
    </row>
    <row r="69" spans="1:25" ht="14.6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13</v>
      </c>
      <c r="H69" s="40">
        <f t="shared" si="14"/>
        <v>2</v>
      </c>
      <c r="I69" s="42">
        <f t="shared" si="19"/>
        <v>0.8666666666666667</v>
      </c>
      <c r="J69" s="40"/>
      <c r="K69" s="41"/>
      <c r="L69" s="40"/>
      <c r="M69" s="42"/>
      <c r="N69" s="40">
        <v>2</v>
      </c>
      <c r="O69" s="41">
        <v>0</v>
      </c>
      <c r="P69" s="40">
        <f>N69-O69</f>
        <v>2</v>
      </c>
      <c r="Q69" s="42">
        <f t="shared" si="20"/>
        <v>0</v>
      </c>
      <c r="R69" s="42"/>
      <c r="S69" s="43"/>
      <c r="T69" s="42"/>
      <c r="U69" s="42"/>
      <c r="V69" s="40">
        <f t="shared" si="16"/>
        <v>17</v>
      </c>
      <c r="W69" s="40">
        <f t="shared" si="17"/>
        <v>13</v>
      </c>
      <c r="X69" s="40">
        <f t="shared" si="15"/>
        <v>4</v>
      </c>
      <c r="Y69" s="42">
        <f t="shared" si="18"/>
        <v>0.76470588235294112</v>
      </c>
    </row>
    <row r="70" spans="1:25" s="44" customFormat="1" ht="14.6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134</v>
      </c>
      <c r="H70" s="27">
        <f>SUM(H55:H69)</f>
        <v>32</v>
      </c>
      <c r="I70" s="28">
        <f t="shared" si="19"/>
        <v>0.80722891566265065</v>
      </c>
      <c r="J70" s="27">
        <f>SUM(J55:J69)</f>
        <v>9</v>
      </c>
      <c r="K70" s="27">
        <f>SUM(K55:K69)</f>
        <v>5</v>
      </c>
      <c r="L70" s="27">
        <f>J70-K70</f>
        <v>4</v>
      </c>
      <c r="M70" s="28">
        <f>K70/J70</f>
        <v>0.55555555555555558</v>
      </c>
      <c r="N70" s="27">
        <f>SUM(N55:N69)</f>
        <v>20</v>
      </c>
      <c r="O70" s="27">
        <f>SUM(O55:O69)</f>
        <v>10</v>
      </c>
      <c r="P70" s="27">
        <f>SUM(P55:P69)</f>
        <v>10</v>
      </c>
      <c r="Q70" s="28">
        <f t="shared" si="20"/>
        <v>0.5</v>
      </c>
      <c r="R70" s="28"/>
      <c r="S70" s="28"/>
      <c r="T70" s="28"/>
      <c r="U70" s="28"/>
      <c r="V70" s="27">
        <f>SUM(V55:V69)</f>
        <v>195</v>
      </c>
      <c r="W70" s="27">
        <f>SUM(W55:W69)</f>
        <v>149</v>
      </c>
      <c r="X70" s="27">
        <f>SUM(X55:X69)</f>
        <v>46</v>
      </c>
      <c r="Y70" s="28">
        <f t="shared" si="18"/>
        <v>0.76410256410256405</v>
      </c>
    </row>
    <row r="71" spans="1:25" ht="14.6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/>
      <c r="P71" s="47">
        <f>N71-O71</f>
        <v>2</v>
      </c>
      <c r="Q71" s="49">
        <f t="shared" si="20"/>
        <v>0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0</v>
      </c>
      <c r="X71" s="47">
        <f t="shared" ref="X71:X84" si="24">V71-W71</f>
        <v>4</v>
      </c>
      <c r="Y71" s="49">
        <f t="shared" si="18"/>
        <v>0</v>
      </c>
    </row>
    <row r="72" spans="1:25" ht="14.6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14</v>
      </c>
      <c r="H72" s="47">
        <f t="shared" si="21"/>
        <v>0</v>
      </c>
      <c r="I72" s="49">
        <f t="shared" si="19"/>
        <v>1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14</v>
      </c>
      <c r="X72" s="47">
        <f t="shared" si="24"/>
        <v>0</v>
      </c>
      <c r="Y72" s="49">
        <f t="shared" si="18"/>
        <v>1</v>
      </c>
    </row>
    <row r="73" spans="1:25" ht="14.6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3</v>
      </c>
      <c r="H73" s="47">
        <f t="shared" si="21"/>
        <v>2</v>
      </c>
      <c r="I73" s="49">
        <f t="shared" si="19"/>
        <v>0.6</v>
      </c>
      <c r="J73" s="50">
        <v>5</v>
      </c>
      <c r="K73" s="48"/>
      <c r="L73" s="47">
        <f>J73-K73</f>
        <v>5</v>
      </c>
      <c r="M73" s="49">
        <f>K73/J73</f>
        <v>0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3</v>
      </c>
      <c r="X73" s="47">
        <f t="shared" si="24"/>
        <v>7</v>
      </c>
      <c r="Y73" s="49">
        <f t="shared" si="18"/>
        <v>0.3</v>
      </c>
    </row>
    <row r="74" spans="1:25" ht="14.6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31</v>
      </c>
      <c r="H74" s="47">
        <f t="shared" si="21"/>
        <v>30</v>
      </c>
      <c r="I74" s="49">
        <f t="shared" si="19"/>
        <v>0.50819672131147542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31</v>
      </c>
      <c r="X74" s="47">
        <f t="shared" si="24"/>
        <v>30</v>
      </c>
      <c r="Y74" s="49">
        <f t="shared" si="18"/>
        <v>0.50819672131147542</v>
      </c>
    </row>
    <row r="75" spans="1:25" ht="14.6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21"/>
        <v>0</v>
      </c>
      <c r="I75" s="49">
        <f t="shared" si="19"/>
        <v>1</v>
      </c>
      <c r="J75" s="50">
        <v>2</v>
      </c>
      <c r="K75" s="48">
        <v>2</v>
      </c>
      <c r="L75" s="47">
        <f>J75-K75</f>
        <v>0</v>
      </c>
      <c r="M75" s="49">
        <f>K75/J75</f>
        <v>1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17</v>
      </c>
      <c r="X75" s="47">
        <f t="shared" si="24"/>
        <v>1</v>
      </c>
      <c r="Y75" s="49">
        <f t="shared" si="18"/>
        <v>0.94444444444444442</v>
      </c>
    </row>
    <row r="76" spans="1:25" ht="14.6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11</v>
      </c>
      <c r="H76" s="47">
        <f t="shared" si="21"/>
        <v>6</v>
      </c>
      <c r="I76" s="49">
        <f t="shared" si="19"/>
        <v>0.6470588235294118</v>
      </c>
      <c r="J76" s="50"/>
      <c r="K76" s="48"/>
      <c r="L76" s="47"/>
      <c r="M76" s="49"/>
      <c r="N76" s="47">
        <v>5</v>
      </c>
      <c r="O76" s="48">
        <v>5</v>
      </c>
      <c r="P76" s="47">
        <f>N76-O76</f>
        <v>0</v>
      </c>
      <c r="Q76" s="49">
        <f>O76/N76</f>
        <v>1</v>
      </c>
      <c r="R76" s="49"/>
      <c r="S76" s="51"/>
      <c r="T76" s="49"/>
      <c r="U76" s="49"/>
      <c r="V76" s="47">
        <f t="shared" si="22"/>
        <v>22</v>
      </c>
      <c r="W76" s="47">
        <f t="shared" si="23"/>
        <v>16</v>
      </c>
      <c r="X76" s="47">
        <f t="shared" si="24"/>
        <v>6</v>
      </c>
      <c r="Y76" s="49">
        <f t="shared" si="18"/>
        <v>0.72727272727272729</v>
      </c>
    </row>
    <row r="77" spans="1:25" ht="14.6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1</v>
      </c>
      <c r="H77" s="47">
        <f t="shared" si="21"/>
        <v>6</v>
      </c>
      <c r="I77" s="49">
        <f t="shared" si="19"/>
        <v>0.14285714285714285</v>
      </c>
      <c r="J77" s="50"/>
      <c r="K77" s="48"/>
      <c r="L77" s="47"/>
      <c r="M77" s="49"/>
      <c r="N77" s="47">
        <v>10</v>
      </c>
      <c r="O77" s="48">
        <v>0</v>
      </c>
      <c r="P77" s="47">
        <f>N77-O77</f>
        <v>10</v>
      </c>
      <c r="Q77" s="49">
        <f>O77/N77</f>
        <v>0</v>
      </c>
      <c r="R77" s="49"/>
      <c r="S77" s="51"/>
      <c r="T77" s="49"/>
      <c r="U77" s="49"/>
      <c r="V77" s="47">
        <f t="shared" si="22"/>
        <v>17</v>
      </c>
      <c r="W77" s="47">
        <f t="shared" si="23"/>
        <v>1</v>
      </c>
      <c r="X77" s="47">
        <f t="shared" si="24"/>
        <v>16</v>
      </c>
      <c r="Y77" s="49">
        <f t="shared" si="18"/>
        <v>5.8823529411764705E-2</v>
      </c>
    </row>
    <row r="78" spans="1:25" ht="14.6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10</v>
      </c>
      <c r="H78" s="47">
        <f t="shared" si="21"/>
        <v>18</v>
      </c>
      <c r="I78" s="49">
        <f t="shared" si="19"/>
        <v>0.35714285714285715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4</v>
      </c>
      <c r="P78" s="47">
        <f>N78-O78</f>
        <v>3</v>
      </c>
      <c r="Q78" s="49">
        <f>O78/N78</f>
        <v>0.5714285714285714</v>
      </c>
      <c r="R78" s="49"/>
      <c r="S78" s="51"/>
      <c r="T78" s="49"/>
      <c r="U78" s="49"/>
      <c r="V78" s="47">
        <f t="shared" si="22"/>
        <v>39</v>
      </c>
      <c r="W78" s="47">
        <f t="shared" si="23"/>
        <v>14</v>
      </c>
      <c r="X78" s="47">
        <f t="shared" si="24"/>
        <v>25</v>
      </c>
      <c r="Y78" s="49">
        <f t="shared" si="18"/>
        <v>0.35897435897435898</v>
      </c>
    </row>
    <row r="79" spans="1:25" ht="14.6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6</v>
      </c>
      <c r="H79" s="47">
        <f t="shared" si="21"/>
        <v>4</v>
      </c>
      <c r="I79" s="49">
        <f t="shared" si="19"/>
        <v>0.6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6</v>
      </c>
      <c r="X79" s="47">
        <f t="shared" si="24"/>
        <v>4</v>
      </c>
      <c r="Y79" s="49">
        <f t="shared" si="18"/>
        <v>0.6</v>
      </c>
    </row>
    <row r="80" spans="1:25" ht="14.6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7</v>
      </c>
      <c r="H80" s="47">
        <f t="shared" si="21"/>
        <v>3</v>
      </c>
      <c r="I80" s="49">
        <f t="shared" si="19"/>
        <v>0.7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7</v>
      </c>
      <c r="X80" s="47">
        <f t="shared" si="24"/>
        <v>3</v>
      </c>
      <c r="Y80" s="49">
        <f t="shared" si="18"/>
        <v>0.7</v>
      </c>
    </row>
    <row r="81" spans="1:25" ht="14.6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8</v>
      </c>
      <c r="H81" s="47">
        <f t="shared" si="21"/>
        <v>2</v>
      </c>
      <c r="I81" s="49">
        <f t="shared" si="19"/>
        <v>0.8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8</v>
      </c>
      <c r="X81" s="47">
        <f t="shared" si="24"/>
        <v>2</v>
      </c>
      <c r="Y81" s="49">
        <f t="shared" si="18"/>
        <v>0.8</v>
      </c>
    </row>
    <row r="82" spans="1:25" ht="14.6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6</v>
      </c>
      <c r="H82" s="47">
        <f t="shared" si="21"/>
        <v>2</v>
      </c>
      <c r="I82" s="49">
        <f t="shared" si="19"/>
        <v>0.75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6</v>
      </c>
      <c r="X82" s="47">
        <f t="shared" si="24"/>
        <v>2</v>
      </c>
      <c r="Y82" s="49">
        <f t="shared" si="18"/>
        <v>0.75</v>
      </c>
    </row>
    <row r="83" spans="1:25" ht="14.6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4</v>
      </c>
      <c r="H83" s="47">
        <f t="shared" si="21"/>
        <v>5</v>
      </c>
      <c r="I83" s="49">
        <f t="shared" si="19"/>
        <v>0.44444444444444442</v>
      </c>
      <c r="J83" s="50"/>
      <c r="K83" s="48"/>
      <c r="L83" s="47"/>
      <c r="M83" s="49"/>
      <c r="N83" s="47">
        <v>2</v>
      </c>
      <c r="O83" s="48">
        <v>0</v>
      </c>
      <c r="P83" s="47">
        <f>N83-O83</f>
        <v>2</v>
      </c>
      <c r="Q83" s="49">
        <f>O83/N83</f>
        <v>0</v>
      </c>
      <c r="R83" s="49"/>
      <c r="S83" s="51"/>
      <c r="T83" s="49"/>
      <c r="U83" s="49"/>
      <c r="V83" s="47">
        <f t="shared" si="22"/>
        <v>11</v>
      </c>
      <c r="W83" s="47">
        <f t="shared" si="23"/>
        <v>4</v>
      </c>
      <c r="X83" s="47">
        <f t="shared" si="24"/>
        <v>7</v>
      </c>
      <c r="Y83" s="49">
        <f t="shared" si="18"/>
        <v>0.36363636363636365</v>
      </c>
    </row>
    <row r="84" spans="1:25" ht="14.6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3</v>
      </c>
      <c r="H84" s="47">
        <f t="shared" si="21"/>
        <v>5</v>
      </c>
      <c r="I84" s="49">
        <f t="shared" si="19"/>
        <v>0.375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3</v>
      </c>
      <c r="X84" s="47">
        <f t="shared" si="24"/>
        <v>7</v>
      </c>
      <c r="Y84" s="49">
        <f t="shared" si="18"/>
        <v>0.3</v>
      </c>
    </row>
    <row r="85" spans="1:25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119</v>
      </c>
      <c r="H85" s="27">
        <f>SUM(H71:H84)</f>
        <v>85</v>
      </c>
      <c r="I85" s="28">
        <f t="shared" si="19"/>
        <v>0.58333333333333337</v>
      </c>
      <c r="J85" s="27">
        <f>SUM(J71:J84)</f>
        <v>11</v>
      </c>
      <c r="K85" s="27">
        <f>SUM(K71:K84)</f>
        <v>2</v>
      </c>
      <c r="L85" s="27">
        <f>J85-K85</f>
        <v>9</v>
      </c>
      <c r="M85" s="28">
        <f>K85/J85</f>
        <v>0.18181818181818182</v>
      </c>
      <c r="N85" s="27">
        <f>SUM(N71:N84)</f>
        <v>29</v>
      </c>
      <c r="O85" s="27">
        <f>SUM(O71:O84)</f>
        <v>9</v>
      </c>
      <c r="P85" s="27">
        <f>SUM(P71:P84)</f>
        <v>20</v>
      </c>
      <c r="Q85" s="28">
        <f>O85/N85</f>
        <v>0.31034482758620691</v>
      </c>
      <c r="R85" s="28"/>
      <c r="S85" s="28"/>
      <c r="T85" s="28"/>
      <c r="U85" s="28"/>
      <c r="V85" s="27">
        <f>SUM(V71:V84)</f>
        <v>244</v>
      </c>
      <c r="W85" s="27">
        <f>SUM(W71:W84)</f>
        <v>130</v>
      </c>
      <c r="X85" s="27">
        <f>SUM(X71:X84)</f>
        <v>114</v>
      </c>
      <c r="Y85" s="28">
        <f t="shared" si="18"/>
        <v>0.53278688524590168</v>
      </c>
    </row>
    <row r="86" spans="1:25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992</v>
      </c>
      <c r="G86" s="27">
        <f>G38+G54+G70+G85</f>
        <v>720</v>
      </c>
      <c r="H86" s="27">
        <f>H38+H54+H70+H85</f>
        <v>272</v>
      </c>
      <c r="I86" s="28">
        <f t="shared" si="19"/>
        <v>0.72580645161290325</v>
      </c>
      <c r="J86" s="27">
        <f>J38+J54+J70+J85</f>
        <v>83</v>
      </c>
      <c r="K86" s="27">
        <f>K38+K54+K70+K85</f>
        <v>55</v>
      </c>
      <c r="L86" s="27">
        <f>L38+L54+L70+L85</f>
        <v>28</v>
      </c>
      <c r="M86" s="28">
        <f>K86/J86</f>
        <v>0.66265060240963858</v>
      </c>
      <c r="N86" s="27">
        <f>N38+N54+N70+N85</f>
        <v>172</v>
      </c>
      <c r="O86" s="27">
        <f>O38+O54+O70+O85</f>
        <v>80</v>
      </c>
      <c r="P86" s="27">
        <f>P38+P54+P70+P85</f>
        <v>92</v>
      </c>
      <c r="Q86" s="28">
        <f>O86/N86</f>
        <v>0.46511627906976744</v>
      </c>
      <c r="R86" s="53">
        <f>R38+R54</f>
        <v>9</v>
      </c>
      <c r="S86" s="53">
        <f>S38+S54</f>
        <v>4</v>
      </c>
      <c r="T86" s="53">
        <f>T38+T54</f>
        <v>5</v>
      </c>
      <c r="U86" s="28">
        <f>S86/R86</f>
        <v>0.44444444444444442</v>
      </c>
      <c r="V86" s="27">
        <f>V38+V54+V70+V85</f>
        <v>1256</v>
      </c>
      <c r="W86" s="27">
        <f>G86+K86+O86+S86</f>
        <v>859</v>
      </c>
      <c r="X86" s="27">
        <f>V86-W86</f>
        <v>397</v>
      </c>
      <c r="Y86" s="28">
        <f t="shared" si="18"/>
        <v>0.68391719745222934</v>
      </c>
    </row>
    <row r="87" spans="1:25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25" ht="12.7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25" ht="12.75" customHeight="1">
      <c r="A92" s="99" t="s">
        <v>207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460</v>
      </c>
      <c r="G96" s="58">
        <f t="shared" si="25"/>
        <v>336</v>
      </c>
      <c r="H96" s="58">
        <f t="shared" si="25"/>
        <v>124</v>
      </c>
      <c r="I96" s="59">
        <f t="shared" si="25"/>
        <v>0.73043478260869565</v>
      </c>
      <c r="J96" s="58">
        <f t="shared" si="25"/>
        <v>41</v>
      </c>
      <c r="K96" s="58">
        <f t="shared" si="25"/>
        <v>28</v>
      </c>
      <c r="L96" s="58">
        <f t="shared" si="25"/>
        <v>13</v>
      </c>
      <c r="M96" s="59">
        <f t="shared" si="25"/>
        <v>0.68292682926829273</v>
      </c>
      <c r="N96" s="58">
        <f t="shared" si="25"/>
        <v>103</v>
      </c>
      <c r="O96" s="58">
        <f t="shared" si="25"/>
        <v>52</v>
      </c>
      <c r="P96" s="58">
        <f t="shared" si="25"/>
        <v>51</v>
      </c>
      <c r="Q96" s="59">
        <f t="shared" si="25"/>
        <v>0.50485436893203883</v>
      </c>
      <c r="R96" s="58">
        <f t="shared" si="25"/>
        <v>4</v>
      </c>
      <c r="S96" s="58">
        <f t="shared" si="25"/>
        <v>3</v>
      </c>
      <c r="T96" s="58">
        <f t="shared" si="25"/>
        <v>1</v>
      </c>
      <c r="U96" s="59">
        <f t="shared" si="25"/>
        <v>0.75</v>
      </c>
      <c r="V96" s="58">
        <f t="shared" si="25"/>
        <v>608</v>
      </c>
      <c r="W96" s="58">
        <f t="shared" si="25"/>
        <v>419</v>
      </c>
      <c r="X96" s="58">
        <f t="shared" si="25"/>
        <v>189</v>
      </c>
      <c r="Y96" s="59">
        <f t="shared" si="25"/>
        <v>0.68914473684210531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131</v>
      </c>
      <c r="H97" s="60">
        <f t="shared" si="26"/>
        <v>31</v>
      </c>
      <c r="I97" s="61">
        <f t="shared" si="26"/>
        <v>0.80864197530864201</v>
      </c>
      <c r="J97" s="60">
        <f t="shared" si="26"/>
        <v>22</v>
      </c>
      <c r="K97" s="60">
        <f t="shared" si="26"/>
        <v>20</v>
      </c>
      <c r="L97" s="60">
        <f t="shared" si="26"/>
        <v>2</v>
      </c>
      <c r="M97" s="61">
        <f t="shared" si="26"/>
        <v>0.90909090909090906</v>
      </c>
      <c r="N97" s="60">
        <f t="shared" si="26"/>
        <v>20</v>
      </c>
      <c r="O97" s="60">
        <f t="shared" si="26"/>
        <v>9</v>
      </c>
      <c r="P97" s="60">
        <f t="shared" si="26"/>
        <v>11</v>
      </c>
      <c r="Q97" s="61">
        <f t="shared" si="26"/>
        <v>0.45</v>
      </c>
      <c r="R97" s="60">
        <f t="shared" si="26"/>
        <v>5</v>
      </c>
      <c r="S97" s="60">
        <f t="shared" si="26"/>
        <v>1</v>
      </c>
      <c r="T97" s="60">
        <f t="shared" si="26"/>
        <v>4</v>
      </c>
      <c r="U97" s="61">
        <f t="shared" si="26"/>
        <v>0.2</v>
      </c>
      <c r="V97" s="60">
        <f t="shared" si="26"/>
        <v>209</v>
      </c>
      <c r="W97" s="60">
        <f t="shared" si="26"/>
        <v>161</v>
      </c>
      <c r="X97" s="60">
        <f t="shared" si="26"/>
        <v>48</v>
      </c>
      <c r="Y97" s="61">
        <f t="shared" si="26"/>
        <v>0.77033492822966509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134</v>
      </c>
      <c r="H98" s="62">
        <f t="shared" si="27"/>
        <v>32</v>
      </c>
      <c r="I98" s="63">
        <f t="shared" si="27"/>
        <v>0.80722891566265065</v>
      </c>
      <c r="J98" s="62">
        <f t="shared" si="27"/>
        <v>9</v>
      </c>
      <c r="K98" s="62">
        <f t="shared" si="27"/>
        <v>5</v>
      </c>
      <c r="L98" s="62">
        <f t="shared" si="27"/>
        <v>4</v>
      </c>
      <c r="M98" s="63">
        <f t="shared" si="27"/>
        <v>0.55555555555555558</v>
      </c>
      <c r="N98" s="62">
        <f t="shared" si="27"/>
        <v>20</v>
      </c>
      <c r="O98" s="62">
        <f t="shared" si="27"/>
        <v>10</v>
      </c>
      <c r="P98" s="62">
        <f t="shared" si="27"/>
        <v>10</v>
      </c>
      <c r="Q98" s="63">
        <f t="shared" si="27"/>
        <v>0.5</v>
      </c>
      <c r="R98" s="63"/>
      <c r="S98" s="63"/>
      <c r="T98" s="63"/>
      <c r="U98" s="63"/>
      <c r="V98" s="62">
        <f>V70</f>
        <v>195</v>
      </c>
      <c r="W98" s="62">
        <f>W70</f>
        <v>149</v>
      </c>
      <c r="X98" s="62">
        <f>X70</f>
        <v>46</v>
      </c>
      <c r="Y98" s="63">
        <f>Y70</f>
        <v>0.76410256410256405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119</v>
      </c>
      <c r="H99" s="64">
        <f t="shared" si="28"/>
        <v>85</v>
      </c>
      <c r="I99" s="65">
        <f t="shared" si="28"/>
        <v>0.58333333333333337</v>
      </c>
      <c r="J99" s="64">
        <f t="shared" si="28"/>
        <v>11</v>
      </c>
      <c r="K99" s="64">
        <f t="shared" si="28"/>
        <v>2</v>
      </c>
      <c r="L99" s="64">
        <f t="shared" si="28"/>
        <v>9</v>
      </c>
      <c r="M99" s="65">
        <f t="shared" si="28"/>
        <v>0.18181818181818182</v>
      </c>
      <c r="N99" s="64">
        <f t="shared" si="28"/>
        <v>29</v>
      </c>
      <c r="O99" s="64">
        <f t="shared" si="28"/>
        <v>9</v>
      </c>
      <c r="P99" s="64">
        <f t="shared" si="28"/>
        <v>20</v>
      </c>
      <c r="Q99" s="65">
        <f t="shared" si="28"/>
        <v>0.31034482758620691</v>
      </c>
      <c r="R99" s="65"/>
      <c r="S99" s="65"/>
      <c r="T99" s="65"/>
      <c r="U99" s="65"/>
      <c r="V99" s="64">
        <f>V85</f>
        <v>244</v>
      </c>
      <c r="W99" s="64">
        <f>W85</f>
        <v>130</v>
      </c>
      <c r="X99" s="64">
        <f>X85</f>
        <v>114</v>
      </c>
      <c r="Y99" s="65">
        <f>Y85</f>
        <v>0.53278688524590168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992</v>
      </c>
      <c r="G100" s="18">
        <f t="shared" si="29"/>
        <v>720</v>
      </c>
      <c r="H100" s="18">
        <f t="shared" si="29"/>
        <v>272</v>
      </c>
      <c r="I100" s="66">
        <f t="shared" si="29"/>
        <v>0.72580645161290325</v>
      </c>
      <c r="J100" s="18">
        <f t="shared" si="29"/>
        <v>83</v>
      </c>
      <c r="K100" s="18">
        <f t="shared" si="29"/>
        <v>55</v>
      </c>
      <c r="L100" s="18">
        <f t="shared" si="29"/>
        <v>28</v>
      </c>
      <c r="M100" s="66">
        <f t="shared" si="29"/>
        <v>0.66265060240963858</v>
      </c>
      <c r="N100" s="18">
        <f t="shared" si="29"/>
        <v>172</v>
      </c>
      <c r="O100" s="18">
        <f t="shared" si="29"/>
        <v>80</v>
      </c>
      <c r="P100" s="18">
        <f t="shared" si="29"/>
        <v>92</v>
      </c>
      <c r="Q100" s="66">
        <f t="shared" si="29"/>
        <v>0.46511627906976744</v>
      </c>
      <c r="R100" s="67">
        <f t="shared" ref="R100:X100" si="30">R86</f>
        <v>9</v>
      </c>
      <c r="S100" s="67">
        <f t="shared" si="30"/>
        <v>4</v>
      </c>
      <c r="T100" s="67">
        <f t="shared" si="30"/>
        <v>5</v>
      </c>
      <c r="U100" s="66">
        <f t="shared" si="30"/>
        <v>0.44444444444444442</v>
      </c>
      <c r="V100" s="18">
        <f t="shared" si="30"/>
        <v>1256</v>
      </c>
      <c r="W100" s="18">
        <f t="shared" si="30"/>
        <v>859</v>
      </c>
      <c r="X100" s="18">
        <f t="shared" si="30"/>
        <v>397</v>
      </c>
      <c r="Y100" s="66">
        <f>W100/V100</f>
        <v>0.68391719745222934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11" spans="1:25" ht="38.85" customHeight="1">
      <c r="E111" s="124" t="s">
        <v>19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 customHeight="1">
      <c r="E113" s="128" t="s">
        <v>6</v>
      </c>
      <c r="F113" s="128"/>
      <c r="G113" s="128"/>
      <c r="H113" s="128"/>
      <c r="I113" s="129">
        <f>F86+J86</f>
        <v>1075</v>
      </c>
      <c r="J113" s="129"/>
      <c r="K113" s="129"/>
      <c r="L113" s="130">
        <f>G86+K86</f>
        <v>775</v>
      </c>
      <c r="M113" s="130"/>
      <c r="N113" s="130"/>
      <c r="O113" s="130">
        <f>I113-L113</f>
        <v>300</v>
      </c>
      <c r="P113" s="130"/>
      <c r="Q113" s="130"/>
      <c r="R113" s="131">
        <f>L113/I113</f>
        <v>0.72093023255813948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84</v>
      </c>
      <c r="M114" s="130"/>
      <c r="N114" s="130"/>
      <c r="O114" s="130">
        <f>I114-L114</f>
        <v>97</v>
      </c>
      <c r="P114" s="130"/>
      <c r="Q114" s="130"/>
      <c r="R114" s="131">
        <f>L114/I114</f>
        <v>0.46408839779005523</v>
      </c>
      <c r="S114" s="131"/>
      <c r="T114" s="131"/>
    </row>
    <row r="115" spans="5:20" ht="15.75" customHeight="1">
      <c r="E115" s="128" t="s">
        <v>8</v>
      </c>
      <c r="F115" s="128"/>
      <c r="G115" s="128"/>
      <c r="H115" s="128"/>
      <c r="I115" s="129">
        <f>SUM(I113:I114)</f>
        <v>1256</v>
      </c>
      <c r="J115" s="129"/>
      <c r="K115" s="129"/>
      <c r="L115" s="130">
        <f>SUM(L113:L114)</f>
        <v>859</v>
      </c>
      <c r="M115" s="130"/>
      <c r="N115" s="130"/>
      <c r="O115" s="130">
        <f>SUM(O113:O114)</f>
        <v>397</v>
      </c>
      <c r="P115" s="130"/>
      <c r="Q115" s="130"/>
      <c r="R115" s="131">
        <f>L115/I115</f>
        <v>0.68391719745222934</v>
      </c>
      <c r="S115" s="131"/>
      <c r="T115" s="131"/>
    </row>
    <row r="116" spans="5:20" ht="15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 ht="31.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2.7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25.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4.65" customHeight="1">
      <c r="E121" s="68" t="s">
        <v>54</v>
      </c>
      <c r="F121" s="71">
        <v>1976</v>
      </c>
      <c r="G121" s="71">
        <v>835</v>
      </c>
      <c r="H121" s="71">
        <f>F121-G121</f>
        <v>1141</v>
      </c>
      <c r="I121" s="72">
        <f>G121/F121</f>
        <v>0.42257085020242913</v>
      </c>
      <c r="J121" s="71">
        <v>451</v>
      </c>
      <c r="K121" s="71">
        <v>106</v>
      </c>
      <c r="L121" s="71">
        <f>J121-K121</f>
        <v>345</v>
      </c>
      <c r="M121" s="72">
        <f>K121/J121</f>
        <v>0.23503325942350334</v>
      </c>
    </row>
    <row r="122" spans="5:20" ht="14.65" customHeight="1">
      <c r="E122" s="68" t="s">
        <v>99</v>
      </c>
      <c r="F122" s="71">
        <v>1350</v>
      </c>
      <c r="G122" s="71">
        <v>63</v>
      </c>
      <c r="H122" s="71">
        <f>F122-G122</f>
        <v>1287</v>
      </c>
      <c r="I122" s="72">
        <f>G122/F122</f>
        <v>4.6666666666666669E-2</v>
      </c>
      <c r="J122" s="71">
        <v>411</v>
      </c>
      <c r="K122" s="71">
        <v>74</v>
      </c>
      <c r="L122" s="71">
        <f>J122-K122</f>
        <v>337</v>
      </c>
      <c r="M122" s="72">
        <f>K122/J122</f>
        <v>0.18004866180048662</v>
      </c>
    </row>
    <row r="123" spans="5:20" ht="14.65" customHeight="1">
      <c r="E123" s="68" t="s">
        <v>123</v>
      </c>
      <c r="F123" s="71">
        <v>1437</v>
      </c>
      <c r="G123" s="71">
        <v>447</v>
      </c>
      <c r="H123" s="71">
        <f>F123-G123</f>
        <v>990</v>
      </c>
      <c r="I123" s="72">
        <f>G123/F123</f>
        <v>0.31106471816283926</v>
      </c>
      <c r="J123" s="71">
        <v>374</v>
      </c>
      <c r="K123" s="71">
        <v>66</v>
      </c>
      <c r="L123" s="71">
        <f>J123-K123</f>
        <v>308</v>
      </c>
      <c r="M123" s="72">
        <f>K123/J123</f>
        <v>0.17647058823529413</v>
      </c>
    </row>
    <row r="124" spans="5:20" ht="14.65" customHeight="1">
      <c r="E124" s="68" t="s">
        <v>146</v>
      </c>
      <c r="F124" s="71">
        <v>1926</v>
      </c>
      <c r="G124" s="71">
        <v>713</v>
      </c>
      <c r="H124" s="71">
        <f>F124-G124</f>
        <v>1213</v>
      </c>
      <c r="I124" s="72">
        <f>G124/F124</f>
        <v>0.37019730010384216</v>
      </c>
      <c r="J124" s="71">
        <v>453</v>
      </c>
      <c r="K124" s="71">
        <v>76</v>
      </c>
      <c r="L124" s="71">
        <f>J124-K124</f>
        <v>377</v>
      </c>
      <c r="M124" s="72">
        <f>K124/J124</f>
        <v>0.16777041942604856</v>
      </c>
    </row>
    <row r="125" spans="5:20" ht="12.75" customHeight="1">
      <c r="E125" s="68" t="s">
        <v>175</v>
      </c>
      <c r="F125" s="68">
        <f>F121+F122+F123+F124</f>
        <v>6689</v>
      </c>
      <c r="G125" s="68">
        <f>G121+G122+G123+G124</f>
        <v>2058</v>
      </c>
      <c r="H125" s="68">
        <f>H121+H122+H123+H124</f>
        <v>4631</v>
      </c>
      <c r="I125" s="73">
        <f>G125/F125</f>
        <v>0.30766930781880697</v>
      </c>
      <c r="J125" s="68">
        <f>J121+J122+J123+J124</f>
        <v>1689</v>
      </c>
      <c r="K125" s="68">
        <f>K121+K122+K123+K124</f>
        <v>322</v>
      </c>
      <c r="L125" s="68">
        <f>L121+L122+L123+L124</f>
        <v>1367</v>
      </c>
      <c r="M125" s="73">
        <f>K125/J125</f>
        <v>0.19064535227945531</v>
      </c>
    </row>
    <row r="126" spans="5:20" ht="12.75" customHeight="1">
      <c r="E126" s="74" t="s">
        <v>184</v>
      </c>
      <c r="H126" s="75"/>
    </row>
    <row r="127" spans="5:20" ht="12.75" customHeight="1">
      <c r="E127" s="74" t="s">
        <v>185</v>
      </c>
      <c r="H127" s="75"/>
    </row>
    <row r="137" spans="1:21" ht="14.6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4.6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4.6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4.65" customHeight="1">
      <c r="A140" s="99" t="s">
        <v>208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4.6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4.6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9.350000000000001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501</v>
      </c>
      <c r="G143" s="76">
        <f t="shared" si="31"/>
        <v>364</v>
      </c>
      <c r="H143" s="76">
        <f>F143-G143</f>
        <v>137</v>
      </c>
      <c r="I143" s="77">
        <f>G143/F143</f>
        <v>0.72654690618762474</v>
      </c>
      <c r="J143" s="78">
        <f t="shared" ref="J143:K147" si="32">F121</f>
        <v>1976</v>
      </c>
      <c r="K143" s="78">
        <f t="shared" si="32"/>
        <v>835</v>
      </c>
      <c r="L143" s="79">
        <f>J143-K143</f>
        <v>1141</v>
      </c>
      <c r="M143" s="77">
        <f>K143/J143</f>
        <v>0.42257085020242913</v>
      </c>
      <c r="N143" s="76">
        <f t="shared" ref="N143:O147" si="33">N96+R96</f>
        <v>107</v>
      </c>
      <c r="O143" s="76">
        <f t="shared" si="33"/>
        <v>55</v>
      </c>
      <c r="P143" s="76">
        <f>N143-O143</f>
        <v>52</v>
      </c>
      <c r="Q143" s="77">
        <f>O143/N143</f>
        <v>0.51401869158878499</v>
      </c>
      <c r="R143" s="78">
        <f t="shared" ref="R143:S147" si="34">J121</f>
        <v>451</v>
      </c>
      <c r="S143" s="78">
        <f t="shared" si="34"/>
        <v>106</v>
      </c>
      <c r="T143" s="79">
        <f>R143-S143</f>
        <v>345</v>
      </c>
      <c r="U143" s="77">
        <f>S143/R143</f>
        <v>0.23503325942350334</v>
      </c>
    </row>
    <row r="144" spans="1:21" ht="19.350000000000001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151</v>
      </c>
      <c r="H144" s="80">
        <f>F144-G144</f>
        <v>33</v>
      </c>
      <c r="I144" s="81">
        <f>G144/F144</f>
        <v>0.82065217391304346</v>
      </c>
      <c r="J144" s="82">
        <f t="shared" si="32"/>
        <v>1350</v>
      </c>
      <c r="K144" s="82">
        <f t="shared" si="32"/>
        <v>63</v>
      </c>
      <c r="L144" s="83">
        <f>J144-K144</f>
        <v>1287</v>
      </c>
      <c r="M144" s="81">
        <f>K144/J144</f>
        <v>4.6666666666666669E-2</v>
      </c>
      <c r="N144" s="80">
        <f t="shared" si="33"/>
        <v>25</v>
      </c>
      <c r="O144" s="80">
        <f t="shared" si="33"/>
        <v>10</v>
      </c>
      <c r="P144" s="80">
        <f>N144-O144</f>
        <v>15</v>
      </c>
      <c r="Q144" s="81">
        <f>O144/N144</f>
        <v>0.4</v>
      </c>
      <c r="R144" s="82">
        <f t="shared" si="34"/>
        <v>411</v>
      </c>
      <c r="S144" s="82">
        <f t="shared" si="34"/>
        <v>74</v>
      </c>
      <c r="T144" s="83">
        <f>R144-S144</f>
        <v>337</v>
      </c>
      <c r="U144" s="81">
        <f>S144/R144</f>
        <v>0.18004866180048662</v>
      </c>
    </row>
    <row r="145" spans="1:21" ht="19.350000000000001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139</v>
      </c>
      <c r="H145" s="84">
        <f>F145-G145</f>
        <v>36</v>
      </c>
      <c r="I145" s="85">
        <f>G145/F145</f>
        <v>0.79428571428571426</v>
      </c>
      <c r="J145" s="86">
        <f t="shared" si="32"/>
        <v>1437</v>
      </c>
      <c r="K145" s="86">
        <f t="shared" si="32"/>
        <v>447</v>
      </c>
      <c r="L145" s="87">
        <f>J145-K145</f>
        <v>990</v>
      </c>
      <c r="M145" s="85">
        <f>K145/J145</f>
        <v>0.31106471816283926</v>
      </c>
      <c r="N145" s="84">
        <f t="shared" si="33"/>
        <v>20</v>
      </c>
      <c r="O145" s="84">
        <f t="shared" si="33"/>
        <v>10</v>
      </c>
      <c r="P145" s="84">
        <f>N145-O145</f>
        <v>10</v>
      </c>
      <c r="Q145" s="85">
        <f>O145/N145</f>
        <v>0.5</v>
      </c>
      <c r="R145" s="86">
        <f t="shared" si="34"/>
        <v>374</v>
      </c>
      <c r="S145" s="86">
        <f t="shared" si="34"/>
        <v>66</v>
      </c>
      <c r="T145" s="87">
        <f>R145-S145</f>
        <v>308</v>
      </c>
      <c r="U145" s="85">
        <f>S145/R145</f>
        <v>0.17647058823529413</v>
      </c>
    </row>
    <row r="146" spans="1:21" ht="19.350000000000001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121</v>
      </c>
      <c r="H146" s="88">
        <f>F146-G146</f>
        <v>94</v>
      </c>
      <c r="I146" s="89">
        <f>G146/F146</f>
        <v>0.56279069767441858</v>
      </c>
      <c r="J146" s="90">
        <f t="shared" si="32"/>
        <v>1926</v>
      </c>
      <c r="K146" s="90">
        <f t="shared" si="32"/>
        <v>713</v>
      </c>
      <c r="L146" s="91">
        <f>J146-K146</f>
        <v>1213</v>
      </c>
      <c r="M146" s="89">
        <f>K146/J146</f>
        <v>0.37019730010384216</v>
      </c>
      <c r="N146" s="88">
        <f t="shared" si="33"/>
        <v>29</v>
      </c>
      <c r="O146" s="88">
        <f t="shared" si="33"/>
        <v>9</v>
      </c>
      <c r="P146" s="88">
        <f>N146-O146</f>
        <v>20</v>
      </c>
      <c r="Q146" s="89">
        <f>O146/N146</f>
        <v>0.31034482758620691</v>
      </c>
      <c r="R146" s="90">
        <f t="shared" si="34"/>
        <v>453</v>
      </c>
      <c r="S146" s="90">
        <f t="shared" si="34"/>
        <v>76</v>
      </c>
      <c r="T146" s="91">
        <f>R146-S146</f>
        <v>377</v>
      </c>
      <c r="U146" s="89">
        <f>S146/R146</f>
        <v>0.16777041942604856</v>
      </c>
    </row>
    <row r="147" spans="1:21" ht="21.75" customHeight="1">
      <c r="A147" s="138" t="s">
        <v>175</v>
      </c>
      <c r="B147" s="138"/>
      <c r="C147" s="138"/>
      <c r="D147" s="138"/>
      <c r="E147" s="138"/>
      <c r="F147" s="92">
        <f t="shared" si="31"/>
        <v>1075</v>
      </c>
      <c r="G147" s="92">
        <f t="shared" si="31"/>
        <v>775</v>
      </c>
      <c r="H147" s="92">
        <f>F147-G147</f>
        <v>300</v>
      </c>
      <c r="I147" s="93">
        <f>G147/F147</f>
        <v>0.72093023255813948</v>
      </c>
      <c r="J147" s="94">
        <f t="shared" si="32"/>
        <v>6689</v>
      </c>
      <c r="K147" s="94">
        <f t="shared" si="32"/>
        <v>2058</v>
      </c>
      <c r="L147" s="95">
        <f>J147-K147</f>
        <v>4631</v>
      </c>
      <c r="M147" s="93">
        <f>K147/J147</f>
        <v>0.30766930781880697</v>
      </c>
      <c r="N147" s="92">
        <f t="shared" si="33"/>
        <v>181</v>
      </c>
      <c r="O147" s="92">
        <f t="shared" si="33"/>
        <v>84</v>
      </c>
      <c r="P147" s="92">
        <f>N147-O147</f>
        <v>97</v>
      </c>
      <c r="Q147" s="93">
        <f>O147/N147</f>
        <v>0.46408839779005523</v>
      </c>
      <c r="R147" s="94">
        <f t="shared" si="34"/>
        <v>1689</v>
      </c>
      <c r="S147" s="94">
        <f t="shared" si="34"/>
        <v>322</v>
      </c>
      <c r="T147" s="95">
        <f>R147-S147</f>
        <v>1367</v>
      </c>
      <c r="U147" s="93">
        <f>S147/R147</f>
        <v>0.19064535227945531</v>
      </c>
    </row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78740157480314998" right="0.78740157480314998" top="1.181102362204725" bottom="1.181102362204725" header="0.78740157480314998" footer="0.78740157480314998"/>
  <pageSetup paperSize="0" fitToWidth="0" fitToHeight="0" pageOrder="overThenDown" orientation="portrait" horizontalDpi="0" verticalDpi="0" copies="0"/>
  <headerFooter alignWithMargins="0">
    <oddHeader>&amp;C&amp;10&amp;A</oddHeader>
    <oddFooter>&amp;C&amp;10Página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workbookViewId="0"/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8" width="5.125" customWidth="1"/>
    <col min="9" max="9" width="10.375" customWidth="1"/>
    <col min="10" max="12" width="5.125" customWidth="1"/>
    <col min="13" max="13" width="9.875" customWidth="1"/>
    <col min="14" max="16" width="5.125" customWidth="1"/>
    <col min="17" max="17" width="6.625" customWidth="1"/>
    <col min="18" max="20" width="5.125" customWidth="1"/>
    <col min="21" max="21" width="8.75" customWidth="1"/>
    <col min="22" max="24" width="5.125" customWidth="1"/>
    <col min="25" max="25" width="7.375" customWidth="1"/>
    <col min="26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209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4.6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14</v>
      </c>
      <c r="H8" s="23">
        <f>F8-G8</f>
        <v>0</v>
      </c>
      <c r="I8" s="25">
        <f>G8/F8</f>
        <v>1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14</v>
      </c>
      <c r="X8" s="23">
        <f t="shared" ref="X8:X37" si="2">V8-W8</f>
        <v>0</v>
      </c>
      <c r="Y8" s="25">
        <f t="shared" ref="Y8:Y39" si="3">W8/V8</f>
        <v>1</v>
      </c>
    </row>
    <row r="9" spans="1:25" ht="14.6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26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19</v>
      </c>
      <c r="P9" s="23">
        <f>N9-O9</f>
        <v>-9</v>
      </c>
      <c r="Q9" s="25">
        <f>O9/N9</f>
        <v>1.9</v>
      </c>
      <c r="R9" s="23"/>
      <c r="S9" s="24"/>
      <c r="T9" s="23"/>
      <c r="U9" s="25"/>
      <c r="V9" s="23">
        <f t="shared" si="0"/>
        <v>37</v>
      </c>
      <c r="W9" s="23">
        <f t="shared" si="1"/>
        <v>46</v>
      </c>
      <c r="X9" s="23">
        <f t="shared" si="2"/>
        <v>-9</v>
      </c>
      <c r="Y9" s="25">
        <f t="shared" si="3"/>
        <v>1.2432432432432432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1</v>
      </c>
      <c r="H10" s="23">
        <f>F10-G10</f>
        <v>19</v>
      </c>
      <c r="I10" s="25">
        <f>G10/F10</f>
        <v>0.05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1</v>
      </c>
      <c r="X10" s="23">
        <f t="shared" si="2"/>
        <v>21</v>
      </c>
      <c r="Y10" s="25">
        <f t="shared" si="3"/>
        <v>4.5454545454545456E-2</v>
      </c>
    </row>
    <row r="11" spans="1:25" ht="14.6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9</v>
      </c>
      <c r="P11" s="23">
        <f>N11-O11</f>
        <v>1</v>
      </c>
      <c r="Q11" s="25">
        <f>O11/N11</f>
        <v>0.9</v>
      </c>
      <c r="R11" s="23"/>
      <c r="S11" s="24"/>
      <c r="T11" s="23"/>
      <c r="U11" s="25"/>
      <c r="V11" s="23">
        <f t="shared" si="0"/>
        <v>10</v>
      </c>
      <c r="W11" s="23">
        <f t="shared" si="1"/>
        <v>9</v>
      </c>
      <c r="X11" s="23">
        <f t="shared" si="2"/>
        <v>1</v>
      </c>
      <c r="Y11" s="25">
        <f t="shared" si="3"/>
        <v>0.9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43</v>
      </c>
      <c r="H12" s="23">
        <f t="shared" ref="H12:H18" si="4">F12-G12</f>
        <v>2</v>
      </c>
      <c r="I12" s="25">
        <f t="shared" ref="I12:I18" si="5">G12/F12</f>
        <v>0.9555555555555556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43</v>
      </c>
      <c r="X12" s="23">
        <f t="shared" si="2"/>
        <v>2</v>
      </c>
      <c r="Y12" s="25">
        <f t="shared" si="3"/>
        <v>0.9555555555555556</v>
      </c>
    </row>
    <row r="13" spans="1:25" ht="14.6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27</v>
      </c>
      <c r="H13" s="23">
        <f t="shared" si="4"/>
        <v>34</v>
      </c>
      <c r="I13" s="25">
        <f t="shared" si="5"/>
        <v>0.44262295081967212</v>
      </c>
      <c r="J13" s="26"/>
      <c r="K13" s="24"/>
      <c r="L13" s="23"/>
      <c r="M13" s="25"/>
      <c r="N13" s="23">
        <v>25</v>
      </c>
      <c r="O13" s="24">
        <v>1</v>
      </c>
      <c r="P13" s="23">
        <f>N13-O13</f>
        <v>24</v>
      </c>
      <c r="Q13" s="25">
        <f>O13/N13</f>
        <v>0.04</v>
      </c>
      <c r="R13" s="23"/>
      <c r="S13" s="24"/>
      <c r="T13" s="23"/>
      <c r="U13" s="25"/>
      <c r="V13" s="23">
        <f t="shared" si="0"/>
        <v>86</v>
      </c>
      <c r="W13" s="23">
        <f t="shared" si="1"/>
        <v>28</v>
      </c>
      <c r="X13" s="23">
        <f t="shared" si="2"/>
        <v>58</v>
      </c>
      <c r="Y13" s="25">
        <f t="shared" si="3"/>
        <v>0.32558139534883723</v>
      </c>
    </row>
    <row r="14" spans="1:25" ht="14.6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4"/>
        <v>0</v>
      </c>
      <c r="I14" s="25">
        <f t="shared" si="5"/>
        <v>1</v>
      </c>
      <c r="J14" s="26">
        <v>15</v>
      </c>
      <c r="K14" s="24">
        <v>9</v>
      </c>
      <c r="L14" s="23">
        <f>J14-K14</f>
        <v>6</v>
      </c>
      <c r="M14" s="25">
        <f>K14/J14</f>
        <v>0.6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39</v>
      </c>
      <c r="X14" s="23">
        <f t="shared" si="2"/>
        <v>6</v>
      </c>
      <c r="Y14" s="25">
        <f t="shared" si="3"/>
        <v>0.8666666666666667</v>
      </c>
    </row>
    <row r="15" spans="1:25" ht="14.65" customHeight="1">
      <c r="A15" s="103"/>
      <c r="B15" s="104"/>
      <c r="C15" s="105"/>
      <c r="D15" s="21"/>
      <c r="E15" s="22" t="s">
        <v>66</v>
      </c>
      <c r="F15" s="23">
        <v>10</v>
      </c>
      <c r="G15" s="24">
        <v>4</v>
      </c>
      <c r="H15" s="23">
        <f t="shared" si="4"/>
        <v>6</v>
      </c>
      <c r="I15" s="25">
        <f t="shared" si="5"/>
        <v>0.4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4</v>
      </c>
      <c r="X15" s="23">
        <f t="shared" si="2"/>
        <v>6</v>
      </c>
      <c r="Y15" s="25">
        <f t="shared" si="3"/>
        <v>0.4</v>
      </c>
    </row>
    <row r="16" spans="1:25" ht="14.65" customHeight="1">
      <c r="A16" s="103"/>
      <c r="B16" s="104"/>
      <c r="C16" s="105"/>
      <c r="D16" s="21"/>
      <c r="E16" s="22" t="s">
        <v>67</v>
      </c>
      <c r="F16" s="23">
        <v>2</v>
      </c>
      <c r="G16" s="24">
        <v>1</v>
      </c>
      <c r="H16" s="23">
        <f t="shared" si="4"/>
        <v>1</v>
      </c>
      <c r="I16" s="25">
        <f t="shared" si="5"/>
        <v>0.5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2</v>
      </c>
      <c r="W16" s="23">
        <f t="shared" si="1"/>
        <v>1</v>
      </c>
      <c r="X16" s="23">
        <f t="shared" si="2"/>
        <v>1</v>
      </c>
      <c r="Y16" s="25">
        <f t="shared" si="3"/>
        <v>0.5</v>
      </c>
    </row>
    <row r="17" spans="1:25" ht="14.65" customHeight="1">
      <c r="A17" s="103"/>
      <c r="B17" s="104"/>
      <c r="C17" s="105"/>
      <c r="D17" s="21"/>
      <c r="E17" s="22" t="s">
        <v>68</v>
      </c>
      <c r="F17" s="23">
        <v>23</v>
      </c>
      <c r="G17" s="24">
        <v>18</v>
      </c>
      <c r="H17" s="23">
        <f t="shared" si="4"/>
        <v>5</v>
      </c>
      <c r="I17" s="25">
        <f t="shared" si="5"/>
        <v>0.78260869565217395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23</v>
      </c>
      <c r="W17" s="23">
        <f t="shared" si="1"/>
        <v>18</v>
      </c>
      <c r="X17" s="23">
        <f t="shared" si="2"/>
        <v>5</v>
      </c>
      <c r="Y17" s="25">
        <f t="shared" si="3"/>
        <v>0.78260869565217395</v>
      </c>
    </row>
    <row r="18" spans="1:25" ht="14.65" customHeight="1">
      <c r="A18" s="103"/>
      <c r="B18" s="104"/>
      <c r="C18" s="105"/>
      <c r="D18" s="21"/>
      <c r="E18" s="22" t="s">
        <v>69</v>
      </c>
      <c r="F18" s="23">
        <v>20</v>
      </c>
      <c r="G18" s="24">
        <v>20</v>
      </c>
      <c r="H18" s="23">
        <f t="shared" si="4"/>
        <v>0</v>
      </c>
      <c r="I18" s="25">
        <f t="shared" si="5"/>
        <v>1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20</v>
      </c>
      <c r="X18" s="23">
        <f t="shared" si="2"/>
        <v>2</v>
      </c>
      <c r="Y18" s="25">
        <f t="shared" si="3"/>
        <v>0.90909090909090906</v>
      </c>
    </row>
    <row r="19" spans="1:25" ht="14.6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21</v>
      </c>
      <c r="P19" s="23">
        <f>N19-O19</f>
        <v>13</v>
      </c>
      <c r="Q19" s="25">
        <f>O19/N19</f>
        <v>0.61764705882352944</v>
      </c>
      <c r="R19" s="23"/>
      <c r="S19" s="24"/>
      <c r="T19" s="23"/>
      <c r="U19" s="25"/>
      <c r="V19" s="23">
        <f t="shared" si="0"/>
        <v>34</v>
      </c>
      <c r="W19" s="23">
        <f t="shared" si="1"/>
        <v>21</v>
      </c>
      <c r="X19" s="23">
        <f t="shared" si="2"/>
        <v>13</v>
      </c>
      <c r="Y19" s="25">
        <f t="shared" si="3"/>
        <v>0.61764705882352944</v>
      </c>
    </row>
    <row r="20" spans="1:25" ht="14.65" customHeight="1">
      <c r="A20" s="103"/>
      <c r="B20" s="104"/>
      <c r="C20" s="105"/>
      <c r="D20" s="21"/>
      <c r="E20" s="22" t="s">
        <v>71</v>
      </c>
      <c r="F20" s="23">
        <v>29</v>
      </c>
      <c r="G20" s="24">
        <v>29</v>
      </c>
      <c r="H20" s="23">
        <f t="shared" ref="H20:H27" si="6">F20-G20</f>
        <v>0</v>
      </c>
      <c r="I20" s="25">
        <f t="shared" ref="I20:I27" si="7">G20/F20</f>
        <v>1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29</v>
      </c>
      <c r="X20" s="23">
        <f t="shared" si="2"/>
        <v>0</v>
      </c>
      <c r="Y20" s="25">
        <f t="shared" si="3"/>
        <v>1</v>
      </c>
    </row>
    <row r="21" spans="1:25" ht="14.65" customHeight="1">
      <c r="A21" s="103"/>
      <c r="B21" s="104"/>
      <c r="C21" s="105"/>
      <c r="D21" s="21"/>
      <c r="E21" s="22" t="s">
        <v>72</v>
      </c>
      <c r="F21" s="23">
        <v>10</v>
      </c>
      <c r="G21" s="24">
        <v>8</v>
      </c>
      <c r="H21" s="23">
        <f t="shared" si="6"/>
        <v>2</v>
      </c>
      <c r="I21" s="25">
        <f t="shared" si="7"/>
        <v>0.8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10</v>
      </c>
      <c r="W21" s="23">
        <f t="shared" si="1"/>
        <v>8</v>
      </c>
      <c r="X21" s="23">
        <f t="shared" si="2"/>
        <v>2</v>
      </c>
      <c r="Y21" s="25">
        <f t="shared" si="3"/>
        <v>0.8</v>
      </c>
    </row>
    <row r="22" spans="1:25" ht="14.65" customHeight="1">
      <c r="A22" s="103"/>
      <c r="B22" s="104"/>
      <c r="C22" s="105"/>
      <c r="D22" s="21"/>
      <c r="E22" s="22" t="s">
        <v>73</v>
      </c>
      <c r="F22" s="23">
        <v>8</v>
      </c>
      <c r="G22" s="24">
        <v>7</v>
      </c>
      <c r="H22" s="23">
        <f t="shared" si="6"/>
        <v>1</v>
      </c>
      <c r="I22" s="25">
        <f t="shared" si="7"/>
        <v>0.875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8</v>
      </c>
      <c r="W22" s="23">
        <f t="shared" si="1"/>
        <v>7</v>
      </c>
      <c r="X22" s="23">
        <f t="shared" si="2"/>
        <v>1</v>
      </c>
      <c r="Y22" s="25">
        <f t="shared" si="3"/>
        <v>0.875</v>
      </c>
    </row>
    <row r="23" spans="1:25" ht="14.65" customHeight="1">
      <c r="A23" s="103"/>
      <c r="B23" s="104"/>
      <c r="C23" s="105"/>
      <c r="D23" s="21"/>
      <c r="E23" s="22" t="s">
        <v>74</v>
      </c>
      <c r="F23" s="23">
        <v>10</v>
      </c>
      <c r="G23" s="24">
        <v>10</v>
      </c>
      <c r="H23" s="23">
        <f t="shared" si="6"/>
        <v>0</v>
      </c>
      <c r="I23" s="25">
        <f t="shared" si="7"/>
        <v>1</v>
      </c>
      <c r="J23" s="26"/>
      <c r="K23" s="24"/>
      <c r="L23" s="23"/>
      <c r="M23" s="25"/>
      <c r="N23" s="23">
        <v>4</v>
      </c>
      <c r="O23" s="24">
        <v>4</v>
      </c>
      <c r="P23" s="23">
        <f>N23-O23</f>
        <v>0</v>
      </c>
      <c r="Q23" s="25">
        <f>O23/N23</f>
        <v>1</v>
      </c>
      <c r="R23" s="23"/>
      <c r="S23" s="24"/>
      <c r="T23" s="23"/>
      <c r="U23" s="25"/>
      <c r="V23" s="23">
        <f t="shared" si="0"/>
        <v>14</v>
      </c>
      <c r="W23" s="23">
        <f t="shared" si="1"/>
        <v>14</v>
      </c>
      <c r="X23" s="23">
        <f t="shared" si="2"/>
        <v>0</v>
      </c>
      <c r="Y23" s="25">
        <f t="shared" si="3"/>
        <v>1</v>
      </c>
    </row>
    <row r="24" spans="1:25" ht="14.65" customHeight="1">
      <c r="A24" s="103"/>
      <c r="B24" s="104"/>
      <c r="C24" s="105"/>
      <c r="D24" s="21"/>
      <c r="E24" s="22" t="s">
        <v>75</v>
      </c>
      <c r="F24" s="23">
        <v>40</v>
      </c>
      <c r="G24" s="24">
        <v>15</v>
      </c>
      <c r="H24" s="23">
        <f t="shared" si="6"/>
        <v>25</v>
      </c>
      <c r="I24" s="25">
        <f t="shared" si="7"/>
        <v>0.375</v>
      </c>
      <c r="J24" s="26"/>
      <c r="K24" s="24"/>
      <c r="L24" s="23"/>
      <c r="M24" s="25"/>
      <c r="N24" s="23">
        <v>8</v>
      </c>
      <c r="O24" s="24">
        <v>3</v>
      </c>
      <c r="P24" s="23">
        <f>N24-O24</f>
        <v>5</v>
      </c>
      <c r="Q24" s="25">
        <f>O24/N24</f>
        <v>0.375</v>
      </c>
      <c r="R24" s="23"/>
      <c r="S24" s="24"/>
      <c r="T24" s="23"/>
      <c r="U24" s="25"/>
      <c r="V24" s="23">
        <f t="shared" si="0"/>
        <v>48</v>
      </c>
      <c r="W24" s="23">
        <f t="shared" si="1"/>
        <v>18</v>
      </c>
      <c r="X24" s="23">
        <f t="shared" si="2"/>
        <v>30</v>
      </c>
      <c r="Y24" s="25">
        <f t="shared" si="3"/>
        <v>0.375</v>
      </c>
    </row>
    <row r="25" spans="1:25" ht="14.6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4.6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7</v>
      </c>
      <c r="H26" s="23">
        <f t="shared" si="6"/>
        <v>2</v>
      </c>
      <c r="I26" s="25">
        <f t="shared" si="7"/>
        <v>0.77777777777777779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  <c r="V26" s="23">
        <f t="shared" si="0"/>
        <v>12</v>
      </c>
      <c r="W26" s="23">
        <f t="shared" si="1"/>
        <v>10</v>
      </c>
      <c r="X26" s="23">
        <f t="shared" si="2"/>
        <v>2</v>
      </c>
      <c r="Y26" s="25">
        <f t="shared" si="3"/>
        <v>0.83333333333333337</v>
      </c>
    </row>
    <row r="27" spans="1:25" ht="14.6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0</v>
      </c>
      <c r="H27" s="23">
        <f t="shared" si="6"/>
        <v>9</v>
      </c>
      <c r="I27" s="25">
        <f t="shared" si="7"/>
        <v>0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0</v>
      </c>
      <c r="X27" s="23">
        <f t="shared" si="2"/>
        <v>9</v>
      </c>
      <c r="Y27" s="25">
        <f t="shared" si="3"/>
        <v>0</v>
      </c>
    </row>
    <row r="28" spans="1:25" ht="14.6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>
        <v>7</v>
      </c>
      <c r="L28" s="23">
        <f>J28-K28</f>
        <v>1</v>
      </c>
      <c r="M28" s="25">
        <f>K28/J28</f>
        <v>0.875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7</v>
      </c>
      <c r="X28" s="23">
        <f t="shared" si="2"/>
        <v>1</v>
      </c>
      <c r="Y28" s="25">
        <f t="shared" si="3"/>
        <v>0.875</v>
      </c>
    </row>
    <row r="29" spans="1:25" ht="14.6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12</v>
      </c>
      <c r="H29" s="23">
        <f t="shared" ref="H29:H53" si="8">F29-G29</f>
        <v>0</v>
      </c>
      <c r="I29" s="25">
        <f t="shared" ref="I29:I60" si="9">G29/F29</f>
        <v>1</v>
      </c>
      <c r="J29" s="26">
        <v>4</v>
      </c>
      <c r="K29" s="24">
        <v>2</v>
      </c>
      <c r="L29" s="23">
        <f>J29-K29</f>
        <v>2</v>
      </c>
      <c r="M29" s="25">
        <f>K29/J29</f>
        <v>0.5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14</v>
      </c>
      <c r="X29" s="23">
        <f t="shared" si="2"/>
        <v>2</v>
      </c>
      <c r="Y29" s="25">
        <f t="shared" si="3"/>
        <v>0.875</v>
      </c>
    </row>
    <row r="30" spans="1:25" ht="14.6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4.6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10</v>
      </c>
      <c r="H31" s="23">
        <f t="shared" si="8"/>
        <v>0</v>
      </c>
      <c r="I31" s="25">
        <f t="shared" si="9"/>
        <v>1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3</v>
      </c>
      <c r="T31" s="23">
        <f>R31-S31</f>
        <v>1</v>
      </c>
      <c r="U31" s="25">
        <f>S31/R31</f>
        <v>0.75</v>
      </c>
      <c r="V31" s="23">
        <f t="shared" si="0"/>
        <v>14</v>
      </c>
      <c r="W31" s="23">
        <f t="shared" si="1"/>
        <v>13</v>
      </c>
      <c r="X31" s="23">
        <f t="shared" si="2"/>
        <v>1</v>
      </c>
      <c r="Y31" s="25">
        <f t="shared" si="3"/>
        <v>0.9285714285714286</v>
      </c>
    </row>
    <row r="32" spans="1:25" ht="14.6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4</v>
      </c>
      <c r="H32" s="23">
        <f t="shared" si="8"/>
        <v>6</v>
      </c>
      <c r="I32" s="25">
        <f t="shared" si="9"/>
        <v>0.4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4</v>
      </c>
      <c r="X32" s="23">
        <f t="shared" si="2"/>
        <v>7</v>
      </c>
      <c r="Y32" s="25">
        <f t="shared" si="3"/>
        <v>0.36363636363636365</v>
      </c>
    </row>
    <row r="33" spans="1:25" ht="14.6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10</v>
      </c>
      <c r="H33" s="23">
        <f t="shared" si="8"/>
        <v>0</v>
      </c>
      <c r="I33" s="25">
        <f t="shared" si="9"/>
        <v>1</v>
      </c>
      <c r="J33" s="26">
        <v>10</v>
      </c>
      <c r="K33" s="24">
        <v>10</v>
      </c>
      <c r="L33" s="23">
        <f>J33-K33</f>
        <v>0</v>
      </c>
      <c r="M33" s="25">
        <f>K33/J33</f>
        <v>1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20</v>
      </c>
      <c r="X33" s="23">
        <f t="shared" si="2"/>
        <v>0</v>
      </c>
      <c r="Y33" s="25">
        <f t="shared" si="3"/>
        <v>1</v>
      </c>
    </row>
    <row r="34" spans="1:25" ht="14.6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8"/>
        <v>0</v>
      </c>
      <c r="I34" s="25">
        <f t="shared" si="9"/>
        <v>1</v>
      </c>
      <c r="J34" s="26"/>
      <c r="K34" s="24"/>
      <c r="L34" s="23"/>
      <c r="M34" s="25"/>
      <c r="N34" s="23">
        <v>4</v>
      </c>
      <c r="O34" s="24">
        <v>1</v>
      </c>
      <c r="P34" s="23">
        <f>N34-O34</f>
        <v>3</v>
      </c>
      <c r="Q34" s="25">
        <f>O34/N34</f>
        <v>0.25</v>
      </c>
      <c r="R34" s="23"/>
      <c r="S34" s="24"/>
      <c r="T34" s="23"/>
      <c r="U34" s="25"/>
      <c r="V34" s="23">
        <f t="shared" si="0"/>
        <v>13</v>
      </c>
      <c r="W34" s="23">
        <f t="shared" si="1"/>
        <v>10</v>
      </c>
      <c r="X34" s="23">
        <f t="shared" si="2"/>
        <v>3</v>
      </c>
      <c r="Y34" s="25">
        <f t="shared" si="3"/>
        <v>0.76923076923076927</v>
      </c>
    </row>
    <row r="35" spans="1:25" ht="14.6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6</v>
      </c>
      <c r="H35" s="23">
        <f t="shared" si="8"/>
        <v>0</v>
      </c>
      <c r="I35" s="25">
        <f t="shared" si="9"/>
        <v>1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6</v>
      </c>
      <c r="X35" s="23">
        <f t="shared" si="2"/>
        <v>0</v>
      </c>
      <c r="Y35" s="25">
        <f t="shared" si="3"/>
        <v>1</v>
      </c>
    </row>
    <row r="36" spans="1:25" ht="14.6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5</v>
      </c>
      <c r="H36" s="23">
        <f t="shared" si="8"/>
        <v>0</v>
      </c>
      <c r="I36" s="25">
        <f t="shared" si="9"/>
        <v>1</v>
      </c>
      <c r="J36" s="26"/>
      <c r="K36" s="24"/>
      <c r="L36" s="23" t="s">
        <v>94</v>
      </c>
      <c r="M36" s="25"/>
      <c r="N36" s="23">
        <v>3</v>
      </c>
      <c r="O36" s="24">
        <v>3</v>
      </c>
      <c r="P36" s="23">
        <f>N36-O36</f>
        <v>0</v>
      </c>
      <c r="Q36" s="25">
        <f>O36/N36</f>
        <v>1</v>
      </c>
      <c r="R36" s="23"/>
      <c r="S36" s="24"/>
      <c r="T36" s="23"/>
      <c r="U36" s="25"/>
      <c r="V36" s="23">
        <f t="shared" si="0"/>
        <v>8</v>
      </c>
      <c r="W36" s="23">
        <f t="shared" si="1"/>
        <v>8</v>
      </c>
      <c r="X36" s="23">
        <f t="shared" si="2"/>
        <v>0</v>
      </c>
      <c r="Y36" s="25">
        <f t="shared" si="3"/>
        <v>1</v>
      </c>
    </row>
    <row r="37" spans="1:25" ht="14.6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5</v>
      </c>
      <c r="H37" s="23">
        <f t="shared" si="8"/>
        <v>5</v>
      </c>
      <c r="I37" s="25">
        <f t="shared" si="9"/>
        <v>0.5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5</v>
      </c>
      <c r="X37" s="23">
        <f t="shared" si="2"/>
        <v>5</v>
      </c>
      <c r="Y37" s="25">
        <f t="shared" si="3"/>
        <v>0.5</v>
      </c>
    </row>
    <row r="38" spans="1:25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460</v>
      </c>
      <c r="G38" s="27">
        <f>SUM(G8:G37)</f>
        <v>343</v>
      </c>
      <c r="H38" s="27">
        <f t="shared" si="8"/>
        <v>117</v>
      </c>
      <c r="I38" s="28">
        <f t="shared" si="9"/>
        <v>0.7456521739130435</v>
      </c>
      <c r="J38" s="27">
        <f>SUM(J8:J37)</f>
        <v>41</v>
      </c>
      <c r="K38" s="27">
        <f>SUM(K8:K37)</f>
        <v>29</v>
      </c>
      <c r="L38" s="27">
        <f>J38-K38</f>
        <v>12</v>
      </c>
      <c r="M38" s="28">
        <f>K38/J38</f>
        <v>0.70731707317073167</v>
      </c>
      <c r="N38" s="27">
        <f>SUM(N8:N37)</f>
        <v>103</v>
      </c>
      <c r="O38" s="27">
        <f>SUM(O8:O37)</f>
        <v>64</v>
      </c>
      <c r="P38" s="27">
        <f>SUM(P8:P37)</f>
        <v>39</v>
      </c>
      <c r="Q38" s="28">
        <f>O38/N38</f>
        <v>0.62135922330097082</v>
      </c>
      <c r="R38" s="27">
        <f>SUM(R8:R37)</f>
        <v>4</v>
      </c>
      <c r="S38" s="27">
        <f>SUM(S8:S37)</f>
        <v>3</v>
      </c>
      <c r="T38" s="27">
        <f>SUM(T8:T37)</f>
        <v>1</v>
      </c>
      <c r="U38" s="28">
        <f>S38/R38</f>
        <v>0.75</v>
      </c>
      <c r="V38" s="27">
        <f>SUM(V8:V37)</f>
        <v>608</v>
      </c>
      <c r="W38" s="27">
        <f>SUM(W8:W37)</f>
        <v>439</v>
      </c>
      <c r="X38" s="27">
        <f>SUM(X8:X37)</f>
        <v>169</v>
      </c>
      <c r="Y38" s="28">
        <f t="shared" si="3"/>
        <v>0.72203947368421051</v>
      </c>
    </row>
    <row r="39" spans="1:25" ht="14.6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0</v>
      </c>
      <c r="H39" s="33">
        <f t="shared" si="8"/>
        <v>8</v>
      </c>
      <c r="I39" s="35">
        <f t="shared" si="9"/>
        <v>0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0</v>
      </c>
      <c r="X39" s="33">
        <f t="shared" ref="X39:X53" si="12">V39-W39</f>
        <v>15</v>
      </c>
      <c r="Y39" s="35">
        <f t="shared" si="3"/>
        <v>0</v>
      </c>
    </row>
    <row r="40" spans="1:25" ht="14.6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8"/>
        <v>0</v>
      </c>
      <c r="I40" s="35">
        <f t="shared" si="9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13</v>
      </c>
      <c r="X40" s="33">
        <f t="shared" si="12"/>
        <v>0</v>
      </c>
      <c r="Y40" s="35">
        <f t="shared" ref="Y40:Y56" si="13">W40/V40</f>
        <v>1</v>
      </c>
    </row>
    <row r="41" spans="1:25" ht="14.6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6</v>
      </c>
      <c r="H41" s="33">
        <f t="shared" si="8"/>
        <v>4</v>
      </c>
      <c r="I41" s="35">
        <f t="shared" si="9"/>
        <v>0.6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6</v>
      </c>
      <c r="X41" s="33">
        <f t="shared" si="12"/>
        <v>4</v>
      </c>
      <c r="Y41" s="35">
        <f t="shared" si="13"/>
        <v>0.6</v>
      </c>
    </row>
    <row r="42" spans="1:25" ht="14.6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9</v>
      </c>
      <c r="H42" s="33">
        <f t="shared" si="8"/>
        <v>1</v>
      </c>
      <c r="I42" s="35">
        <f t="shared" si="9"/>
        <v>0.9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9</v>
      </c>
      <c r="X42" s="33">
        <f t="shared" si="12"/>
        <v>1</v>
      </c>
      <c r="Y42" s="35">
        <f t="shared" si="13"/>
        <v>0.9</v>
      </c>
    </row>
    <row r="43" spans="1:25" ht="14.6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25" ht="14.6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10</v>
      </c>
      <c r="H44" s="33">
        <f t="shared" si="8"/>
        <v>0</v>
      </c>
      <c r="I44" s="35">
        <f t="shared" si="9"/>
        <v>1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10</v>
      </c>
      <c r="X44" s="33">
        <f t="shared" si="12"/>
        <v>0</v>
      </c>
      <c r="Y44" s="35">
        <f t="shared" si="13"/>
        <v>1</v>
      </c>
    </row>
    <row r="45" spans="1:25" ht="14.6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8"/>
        <v>0</v>
      </c>
      <c r="I45" s="35">
        <f t="shared" si="9"/>
        <v>1</v>
      </c>
      <c r="J45" s="36">
        <v>2</v>
      </c>
      <c r="K45" s="34"/>
      <c r="L45" s="33">
        <f>J45-K45</f>
        <v>2</v>
      </c>
      <c r="M45" s="35">
        <f>K45/J45</f>
        <v>0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3</v>
      </c>
      <c r="X45" s="33">
        <f t="shared" si="12"/>
        <v>2</v>
      </c>
      <c r="Y45" s="35">
        <f t="shared" si="13"/>
        <v>0.6</v>
      </c>
    </row>
    <row r="46" spans="1:25" ht="14.6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5</v>
      </c>
      <c r="S46" s="34"/>
      <c r="T46" s="33">
        <f>R46-S46</f>
        <v>5</v>
      </c>
      <c r="U46" s="35">
        <f>S46/R46</f>
        <v>0</v>
      </c>
      <c r="V46" s="33">
        <f t="shared" si="10"/>
        <v>18</v>
      </c>
      <c r="W46" s="33">
        <f t="shared" si="11"/>
        <v>13</v>
      </c>
      <c r="X46" s="33">
        <f t="shared" si="12"/>
        <v>5</v>
      </c>
      <c r="Y46" s="35">
        <f t="shared" si="13"/>
        <v>0.72222222222222221</v>
      </c>
    </row>
    <row r="47" spans="1:25" ht="14.6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25</v>
      </c>
      <c r="H47" s="33">
        <f t="shared" si="8"/>
        <v>5</v>
      </c>
      <c r="I47" s="35">
        <f t="shared" si="9"/>
        <v>0.83333333333333337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25</v>
      </c>
      <c r="X47" s="33">
        <f t="shared" si="12"/>
        <v>5</v>
      </c>
      <c r="Y47" s="35">
        <f t="shared" si="13"/>
        <v>0.83333333333333337</v>
      </c>
    </row>
    <row r="48" spans="1:25" ht="14.6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0</v>
      </c>
      <c r="H48" s="33">
        <f t="shared" si="8"/>
        <v>5</v>
      </c>
      <c r="I48" s="35">
        <f t="shared" si="9"/>
        <v>0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0</v>
      </c>
      <c r="X48" s="33">
        <f t="shared" si="12"/>
        <v>5</v>
      </c>
      <c r="Y48" s="35">
        <f t="shared" si="13"/>
        <v>0</v>
      </c>
    </row>
    <row r="49" spans="1:25" ht="14.6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14</v>
      </c>
      <c r="L49" s="33">
        <f>J49-K49</f>
        <v>0</v>
      </c>
      <c r="M49" s="35">
        <f>K49/J49</f>
        <v>1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23</v>
      </c>
      <c r="X49" s="33">
        <f t="shared" si="12"/>
        <v>0</v>
      </c>
      <c r="Y49" s="35">
        <f t="shared" si="13"/>
        <v>1</v>
      </c>
    </row>
    <row r="50" spans="1:25" ht="14.6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10</v>
      </c>
      <c r="H50" s="33">
        <f t="shared" si="8"/>
        <v>0</v>
      </c>
      <c r="I50" s="35">
        <f t="shared" si="9"/>
        <v>1</v>
      </c>
      <c r="J50" s="36"/>
      <c r="K50" s="34"/>
      <c r="L50" s="33"/>
      <c r="M50" s="35"/>
      <c r="N50" s="33">
        <v>2</v>
      </c>
      <c r="O50" s="34">
        <v>0</v>
      </c>
      <c r="P50" s="33">
        <f>N50-O50</f>
        <v>2</v>
      </c>
      <c r="Q50" s="35">
        <f>O50/N50</f>
        <v>0</v>
      </c>
      <c r="R50" s="33"/>
      <c r="S50" s="34"/>
      <c r="T50" s="33"/>
      <c r="U50" s="35"/>
      <c r="V50" s="33">
        <f t="shared" si="10"/>
        <v>12</v>
      </c>
      <c r="W50" s="33">
        <f t="shared" si="11"/>
        <v>10</v>
      </c>
      <c r="X50" s="33">
        <f t="shared" si="12"/>
        <v>2</v>
      </c>
      <c r="Y50" s="35">
        <f t="shared" si="13"/>
        <v>0.83333333333333337</v>
      </c>
    </row>
    <row r="51" spans="1:25" ht="14.6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5</v>
      </c>
      <c r="L51" s="33">
        <f>J51-K51</f>
        <v>0</v>
      </c>
      <c r="M51" s="35">
        <f>K51/J51</f>
        <v>1</v>
      </c>
      <c r="N51" s="33">
        <v>5</v>
      </c>
      <c r="O51" s="34">
        <v>3</v>
      </c>
      <c r="P51" s="33">
        <f>N51-O51</f>
        <v>2</v>
      </c>
      <c r="Q51" s="35">
        <f>O51/N51</f>
        <v>0.6</v>
      </c>
      <c r="R51" s="33"/>
      <c r="S51" s="34"/>
      <c r="T51" s="33"/>
      <c r="U51" s="35"/>
      <c r="V51" s="33">
        <f t="shared" si="10"/>
        <v>24</v>
      </c>
      <c r="W51" s="33">
        <f t="shared" si="11"/>
        <v>22</v>
      </c>
      <c r="X51" s="33">
        <f t="shared" si="12"/>
        <v>2</v>
      </c>
      <c r="Y51" s="35">
        <f t="shared" si="13"/>
        <v>0.91666666666666663</v>
      </c>
    </row>
    <row r="52" spans="1:25" ht="14.6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2</v>
      </c>
      <c r="H52" s="33">
        <f t="shared" si="8"/>
        <v>3</v>
      </c>
      <c r="I52" s="35">
        <f t="shared" si="9"/>
        <v>0.4</v>
      </c>
      <c r="J52" s="36">
        <v>1</v>
      </c>
      <c r="K52" s="34"/>
      <c r="L52" s="33">
        <f>J52-K52</f>
        <v>1</v>
      </c>
      <c r="M52" s="35">
        <f>K52/J52</f>
        <v>0</v>
      </c>
      <c r="N52" s="33">
        <v>2</v>
      </c>
      <c r="O52" s="34">
        <v>1</v>
      </c>
      <c r="P52" s="33">
        <f>N52-O52</f>
        <v>1</v>
      </c>
      <c r="Q52" s="35">
        <f>O52/N52</f>
        <v>0.5</v>
      </c>
      <c r="R52" s="33"/>
      <c r="S52" s="34"/>
      <c r="T52" s="33"/>
      <c r="U52" s="35"/>
      <c r="V52" s="33">
        <f t="shared" si="10"/>
        <v>8</v>
      </c>
      <c r="W52" s="33">
        <f t="shared" si="11"/>
        <v>3</v>
      </c>
      <c r="X52" s="33">
        <f t="shared" si="12"/>
        <v>5</v>
      </c>
      <c r="Y52" s="35">
        <f t="shared" si="13"/>
        <v>0.375</v>
      </c>
    </row>
    <row r="53" spans="1:25" ht="14.6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8"/>
        <v>0</v>
      </c>
      <c r="I53" s="35">
        <f t="shared" si="9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20</v>
      </c>
      <c r="X53" s="33">
        <f t="shared" si="12"/>
        <v>0</v>
      </c>
      <c r="Y53" s="35">
        <f t="shared" si="13"/>
        <v>1</v>
      </c>
    </row>
    <row r="54" spans="1:25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27">
        <f>SUM(G39:G53)</f>
        <v>130</v>
      </c>
      <c r="H54" s="27">
        <f>SUM(H39:H53)</f>
        <v>32</v>
      </c>
      <c r="I54" s="28">
        <f t="shared" si="9"/>
        <v>0.80246913580246915</v>
      </c>
      <c r="J54" s="27">
        <f>SUM(J39:J53)</f>
        <v>22</v>
      </c>
      <c r="K54" s="27">
        <f>SUM(K39:K53)</f>
        <v>19</v>
      </c>
      <c r="L54" s="27">
        <f>SUM(L39:L53)</f>
        <v>3</v>
      </c>
      <c r="M54" s="28">
        <f>K54/J54</f>
        <v>0.86363636363636365</v>
      </c>
      <c r="N54" s="27">
        <f>SUM(N39:N53)</f>
        <v>20</v>
      </c>
      <c r="O54" s="27">
        <f>SUM(O39:O53)</f>
        <v>8</v>
      </c>
      <c r="P54" s="27">
        <f>N54-O54</f>
        <v>12</v>
      </c>
      <c r="Q54" s="28">
        <f>O54/N54</f>
        <v>0.4</v>
      </c>
      <c r="R54" s="27">
        <f>SUM(R39:R53)</f>
        <v>5</v>
      </c>
      <c r="S54" s="27">
        <f>SUM(S39:S53)</f>
        <v>0</v>
      </c>
      <c r="T54" s="27">
        <f>R54-S54</f>
        <v>5</v>
      </c>
      <c r="U54" s="28">
        <f>S54/R54</f>
        <v>0</v>
      </c>
      <c r="V54" s="27">
        <f>SUM(V39:V53)</f>
        <v>209</v>
      </c>
      <c r="W54" s="27">
        <f>SUM(W39:W53)</f>
        <v>157</v>
      </c>
      <c r="X54" s="27">
        <f>SUM(X39:X53)</f>
        <v>52</v>
      </c>
      <c r="Y54" s="28">
        <f t="shared" si="13"/>
        <v>0.75119617224880386</v>
      </c>
    </row>
    <row r="55" spans="1:25" ht="14.6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>
        <v>2</v>
      </c>
      <c r="L55" s="40">
        <f>J55-K55</f>
        <v>1</v>
      </c>
      <c r="M55" s="42">
        <f>K55/J55</f>
        <v>0.66666666666666663</v>
      </c>
      <c r="N55" s="40">
        <v>3</v>
      </c>
      <c r="O55" s="41">
        <v>1</v>
      </c>
      <c r="P55" s="40">
        <v>3</v>
      </c>
      <c r="Q55" s="42">
        <f>O55/N55</f>
        <v>0.33333333333333331</v>
      </c>
      <c r="R55" s="42"/>
      <c r="S55" s="43"/>
      <c r="T55" s="42"/>
      <c r="U55" s="42"/>
      <c r="V55" s="40">
        <f>F55+J55+N55</f>
        <v>13</v>
      </c>
      <c r="W55" s="40">
        <f>G55+K55+O55</f>
        <v>10</v>
      </c>
      <c r="X55" s="40">
        <f t="shared" ref="X55:X69" si="15">V55-W55</f>
        <v>3</v>
      </c>
      <c r="Y55" s="42">
        <f t="shared" si="13"/>
        <v>0.76923076923076927</v>
      </c>
    </row>
    <row r="56" spans="1:25" ht="14.6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>
        <v>3</v>
      </c>
      <c r="L56" s="40">
        <f>J56-K56</f>
        <v>0</v>
      </c>
      <c r="M56" s="42">
        <f>K56/J56</f>
        <v>1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13</v>
      </c>
      <c r="X56" s="40">
        <f t="shared" si="15"/>
        <v>0</v>
      </c>
      <c r="Y56" s="42">
        <f t="shared" si="13"/>
        <v>1</v>
      </c>
    </row>
    <row r="57" spans="1:25" ht="14.6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  <c r="V57" s="40">
        <f>F57+N57</f>
        <v>12</v>
      </c>
      <c r="W57" s="40">
        <f>G57+O57</f>
        <v>12</v>
      </c>
      <c r="X57" s="40">
        <f t="shared" si="15"/>
        <v>0</v>
      </c>
      <c r="Y57" s="42">
        <f>W58/V57</f>
        <v>0.83333333333333337</v>
      </c>
    </row>
    <row r="58" spans="1:25" ht="14.6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10</v>
      </c>
      <c r="H58" s="40">
        <f t="shared" si="14"/>
        <v>0</v>
      </c>
      <c r="I58" s="42">
        <f t="shared" si="9"/>
        <v>1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10</v>
      </c>
      <c r="X58" s="40">
        <f t="shared" si="15"/>
        <v>0</v>
      </c>
      <c r="Y58" s="42">
        <f t="shared" ref="Y58:Y86" si="18">W58/V58</f>
        <v>1</v>
      </c>
    </row>
    <row r="59" spans="1:25" ht="14.6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5</v>
      </c>
      <c r="H59" s="40">
        <f t="shared" si="14"/>
        <v>5</v>
      </c>
      <c r="I59" s="42">
        <f t="shared" si="9"/>
        <v>0.5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  <c r="V59" s="40">
        <f t="shared" si="16"/>
        <v>12</v>
      </c>
      <c r="W59" s="40">
        <f t="shared" si="17"/>
        <v>7</v>
      </c>
      <c r="X59" s="40">
        <f t="shared" si="15"/>
        <v>5</v>
      </c>
      <c r="Y59" s="42">
        <f t="shared" si="18"/>
        <v>0.58333333333333337</v>
      </c>
    </row>
    <row r="60" spans="1:25" ht="14.6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3</v>
      </c>
      <c r="H60" s="40">
        <f t="shared" si="14"/>
        <v>11</v>
      </c>
      <c r="I60" s="42">
        <f t="shared" si="9"/>
        <v>0.21428571428571427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3</v>
      </c>
      <c r="X60" s="40">
        <f t="shared" si="15"/>
        <v>11</v>
      </c>
      <c r="Y60" s="42">
        <f t="shared" si="18"/>
        <v>0.21428571428571427</v>
      </c>
    </row>
    <row r="61" spans="1:25" ht="14.6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4</v>
      </c>
      <c r="H61" s="40">
        <f t="shared" si="14"/>
        <v>4</v>
      </c>
      <c r="I61" s="42">
        <f t="shared" ref="I61:I86" si="19">G61/F61</f>
        <v>0.5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4</v>
      </c>
      <c r="X61" s="40">
        <f t="shared" si="15"/>
        <v>4</v>
      </c>
      <c r="Y61" s="42">
        <f t="shared" si="18"/>
        <v>0.5</v>
      </c>
    </row>
    <row r="62" spans="1:25" ht="14.6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7</v>
      </c>
      <c r="H62" s="40">
        <f t="shared" si="14"/>
        <v>1</v>
      </c>
      <c r="I62" s="42">
        <f t="shared" si="19"/>
        <v>0.875</v>
      </c>
      <c r="J62" s="40">
        <v>3</v>
      </c>
      <c r="K62" s="41"/>
      <c r="L62" s="40">
        <f>J62-K62</f>
        <v>3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7</v>
      </c>
      <c r="X62" s="40">
        <f t="shared" si="15"/>
        <v>4</v>
      </c>
      <c r="Y62" s="42">
        <f t="shared" si="18"/>
        <v>0.63636363636363635</v>
      </c>
    </row>
    <row r="63" spans="1:25" ht="14.6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4</v>
      </c>
      <c r="H63" s="40">
        <f t="shared" si="14"/>
        <v>6</v>
      </c>
      <c r="I63" s="42">
        <f t="shared" si="19"/>
        <v>0.4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4</v>
      </c>
      <c r="X63" s="40">
        <f t="shared" si="15"/>
        <v>7</v>
      </c>
      <c r="Y63" s="42">
        <f t="shared" si="18"/>
        <v>0.36363636363636365</v>
      </c>
    </row>
    <row r="64" spans="1:25" ht="14.6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25" ht="14.6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5</v>
      </c>
      <c r="H65" s="40">
        <f t="shared" si="14"/>
        <v>1</v>
      </c>
      <c r="I65" s="42">
        <f t="shared" si="19"/>
        <v>0.83333333333333337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5</v>
      </c>
      <c r="X65" s="40">
        <f t="shared" si="15"/>
        <v>1</v>
      </c>
      <c r="Y65" s="42">
        <f t="shared" si="18"/>
        <v>0.83333333333333337</v>
      </c>
    </row>
    <row r="66" spans="1:25" ht="14.6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14"/>
        <v>0</v>
      </c>
      <c r="I66" s="42">
        <f t="shared" si="19"/>
        <v>1</v>
      </c>
      <c r="J66" s="40"/>
      <c r="K66" s="41"/>
      <c r="L66" s="40"/>
      <c r="M66" s="42"/>
      <c r="N66" s="40">
        <v>6</v>
      </c>
      <c r="O66" s="41">
        <v>5</v>
      </c>
      <c r="P66" s="40">
        <f>N66-O66</f>
        <v>1</v>
      </c>
      <c r="Q66" s="42">
        <f t="shared" ref="Q66:Q71" si="20">O66/N66</f>
        <v>0.83333333333333337</v>
      </c>
      <c r="R66" s="42"/>
      <c r="S66" s="43"/>
      <c r="T66" s="42"/>
      <c r="U66" s="42"/>
      <c r="V66" s="40">
        <f t="shared" si="16"/>
        <v>14</v>
      </c>
      <c r="W66" s="40">
        <f t="shared" si="17"/>
        <v>13</v>
      </c>
      <c r="X66" s="40">
        <f t="shared" si="15"/>
        <v>1</v>
      </c>
      <c r="Y66" s="42">
        <f t="shared" si="18"/>
        <v>0.9285714285714286</v>
      </c>
    </row>
    <row r="67" spans="1:25" ht="14.6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14</v>
      </c>
      <c r="H67" s="40">
        <f t="shared" si="14"/>
        <v>0</v>
      </c>
      <c r="I67" s="42">
        <f t="shared" si="19"/>
        <v>1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14</v>
      </c>
      <c r="X67" s="40">
        <f t="shared" si="15"/>
        <v>2</v>
      </c>
      <c r="Y67" s="42">
        <f t="shared" si="18"/>
        <v>0.875</v>
      </c>
    </row>
    <row r="68" spans="1:25" ht="14.6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12</v>
      </c>
      <c r="H68" s="40">
        <f t="shared" si="14"/>
        <v>18</v>
      </c>
      <c r="I68" s="42">
        <f t="shared" si="19"/>
        <v>0.4</v>
      </c>
      <c r="J68" s="40"/>
      <c r="K68" s="41"/>
      <c r="L68" s="40"/>
      <c r="M68" s="42"/>
      <c r="N68" s="40">
        <v>2</v>
      </c>
      <c r="O68" s="41">
        <v>2</v>
      </c>
      <c r="P68" s="40">
        <f>N68-O68</f>
        <v>0</v>
      </c>
      <c r="Q68" s="42">
        <f t="shared" si="20"/>
        <v>1</v>
      </c>
      <c r="R68" s="42"/>
      <c r="S68" s="43"/>
      <c r="T68" s="42"/>
      <c r="U68" s="42"/>
      <c r="V68" s="40">
        <f t="shared" si="16"/>
        <v>32</v>
      </c>
      <c r="W68" s="40">
        <f t="shared" si="17"/>
        <v>14</v>
      </c>
      <c r="X68" s="40">
        <f t="shared" si="15"/>
        <v>18</v>
      </c>
      <c r="Y68" s="42">
        <f t="shared" si="18"/>
        <v>0.4375</v>
      </c>
    </row>
    <row r="69" spans="1:25" ht="14.6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14</v>
      </c>
      <c r="H69" s="40">
        <f t="shared" si="14"/>
        <v>1</v>
      </c>
      <c r="I69" s="42">
        <f t="shared" si="19"/>
        <v>0.93333333333333335</v>
      </c>
      <c r="J69" s="40"/>
      <c r="K69" s="41"/>
      <c r="L69" s="40"/>
      <c r="M69" s="42"/>
      <c r="N69" s="40">
        <v>2</v>
      </c>
      <c r="O69" s="41">
        <v>0</v>
      </c>
      <c r="P69" s="40">
        <f>N69-O69</f>
        <v>2</v>
      </c>
      <c r="Q69" s="42">
        <f t="shared" si="20"/>
        <v>0</v>
      </c>
      <c r="R69" s="42"/>
      <c r="S69" s="43"/>
      <c r="T69" s="42"/>
      <c r="U69" s="42"/>
      <c r="V69" s="40">
        <f t="shared" si="16"/>
        <v>17</v>
      </c>
      <c r="W69" s="40">
        <f t="shared" si="17"/>
        <v>14</v>
      </c>
      <c r="X69" s="40">
        <f t="shared" si="15"/>
        <v>3</v>
      </c>
      <c r="Y69" s="42">
        <f t="shared" si="18"/>
        <v>0.82352941176470584</v>
      </c>
    </row>
    <row r="70" spans="1:25" s="44" customFormat="1" ht="14.6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119</v>
      </c>
      <c r="H70" s="27">
        <f>SUM(H55:H69)</f>
        <v>47</v>
      </c>
      <c r="I70" s="28">
        <f t="shared" si="19"/>
        <v>0.7168674698795181</v>
      </c>
      <c r="J70" s="27">
        <f>SUM(J55:J69)</f>
        <v>9</v>
      </c>
      <c r="K70" s="27">
        <f>SUM(K55:K69)</f>
        <v>5</v>
      </c>
      <c r="L70" s="27">
        <f>J70-K70</f>
        <v>4</v>
      </c>
      <c r="M70" s="28">
        <f>K70/J70</f>
        <v>0.55555555555555558</v>
      </c>
      <c r="N70" s="27">
        <f>SUM(N55:N69)</f>
        <v>20</v>
      </c>
      <c r="O70" s="27">
        <f>SUM(O55:O69)</f>
        <v>12</v>
      </c>
      <c r="P70" s="27">
        <f>SUM(P55:P69)</f>
        <v>9</v>
      </c>
      <c r="Q70" s="28">
        <f t="shared" si="20"/>
        <v>0.6</v>
      </c>
      <c r="R70" s="28"/>
      <c r="S70" s="28"/>
      <c r="T70" s="28"/>
      <c r="U70" s="28"/>
      <c r="V70" s="27">
        <f>SUM(V55:V69)</f>
        <v>195</v>
      </c>
      <c r="W70" s="27">
        <f>SUM(W55:W69)</f>
        <v>136</v>
      </c>
      <c r="X70" s="27">
        <f>SUM(X55:X69)</f>
        <v>59</v>
      </c>
      <c r="Y70" s="28">
        <f t="shared" si="18"/>
        <v>0.6974358974358974</v>
      </c>
    </row>
    <row r="71" spans="1:25" ht="14.6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>
        <v>2</v>
      </c>
      <c r="P71" s="47">
        <f>N71-O71</f>
        <v>0</v>
      </c>
      <c r="Q71" s="49">
        <f t="shared" si="20"/>
        <v>1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2</v>
      </c>
      <c r="X71" s="47">
        <f t="shared" ref="X71:X84" si="24">V71-W71</f>
        <v>2</v>
      </c>
      <c r="Y71" s="49">
        <f t="shared" si="18"/>
        <v>0.5</v>
      </c>
    </row>
    <row r="72" spans="1:25" ht="14.6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15</v>
      </c>
      <c r="H72" s="47">
        <f t="shared" si="21"/>
        <v>-1</v>
      </c>
      <c r="I72" s="49">
        <f t="shared" si="19"/>
        <v>1.0714285714285714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15</v>
      </c>
      <c r="X72" s="47">
        <f t="shared" si="24"/>
        <v>-1</v>
      </c>
      <c r="Y72" s="49">
        <f t="shared" si="18"/>
        <v>1.0714285714285714</v>
      </c>
    </row>
    <row r="73" spans="1:25" ht="14.6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3</v>
      </c>
      <c r="H73" s="47">
        <f t="shared" si="21"/>
        <v>2</v>
      </c>
      <c r="I73" s="49">
        <f t="shared" si="19"/>
        <v>0.6</v>
      </c>
      <c r="J73" s="50">
        <v>5</v>
      </c>
      <c r="K73" s="48"/>
      <c r="L73" s="47">
        <f>J73-K73</f>
        <v>5</v>
      </c>
      <c r="M73" s="49">
        <f>K73/J73</f>
        <v>0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3</v>
      </c>
      <c r="X73" s="47">
        <f t="shared" si="24"/>
        <v>7</v>
      </c>
      <c r="Y73" s="49">
        <f t="shared" si="18"/>
        <v>0.3</v>
      </c>
    </row>
    <row r="74" spans="1:25" ht="14.6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29</v>
      </c>
      <c r="H74" s="47">
        <f t="shared" si="21"/>
        <v>32</v>
      </c>
      <c r="I74" s="49">
        <f t="shared" si="19"/>
        <v>0.47540983606557374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29</v>
      </c>
      <c r="X74" s="47">
        <f t="shared" si="24"/>
        <v>32</v>
      </c>
      <c r="Y74" s="49">
        <f t="shared" si="18"/>
        <v>0.47540983606557374</v>
      </c>
    </row>
    <row r="75" spans="1:25" ht="14.6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16</v>
      </c>
      <c r="H75" s="47">
        <f t="shared" si="21"/>
        <v>-1</v>
      </c>
      <c r="I75" s="49">
        <f t="shared" si="19"/>
        <v>1.0666666666666667</v>
      </c>
      <c r="J75" s="50">
        <v>2</v>
      </c>
      <c r="K75" s="48"/>
      <c r="L75" s="47">
        <f>J75-K75</f>
        <v>2</v>
      </c>
      <c r="M75" s="49">
        <f>K75/J75</f>
        <v>0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16</v>
      </c>
      <c r="X75" s="47">
        <f t="shared" si="24"/>
        <v>2</v>
      </c>
      <c r="Y75" s="49">
        <f t="shared" si="18"/>
        <v>0.88888888888888884</v>
      </c>
    </row>
    <row r="76" spans="1:25" ht="14.6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12</v>
      </c>
      <c r="H76" s="47">
        <f t="shared" si="21"/>
        <v>5</v>
      </c>
      <c r="I76" s="49">
        <f t="shared" si="19"/>
        <v>0.70588235294117652</v>
      </c>
      <c r="J76" s="50"/>
      <c r="K76" s="48"/>
      <c r="L76" s="47"/>
      <c r="M76" s="49"/>
      <c r="N76" s="47">
        <v>5</v>
      </c>
      <c r="O76" s="48">
        <v>3</v>
      </c>
      <c r="P76" s="47">
        <f>N76-O76</f>
        <v>2</v>
      </c>
      <c r="Q76" s="49">
        <f>O76/N76</f>
        <v>0.6</v>
      </c>
      <c r="R76" s="49"/>
      <c r="S76" s="51"/>
      <c r="T76" s="49"/>
      <c r="U76" s="49"/>
      <c r="V76" s="47">
        <f t="shared" si="22"/>
        <v>22</v>
      </c>
      <c r="W76" s="47">
        <f t="shared" si="23"/>
        <v>15</v>
      </c>
      <c r="X76" s="47">
        <f t="shared" si="24"/>
        <v>7</v>
      </c>
      <c r="Y76" s="49">
        <f t="shared" si="18"/>
        <v>0.68181818181818177</v>
      </c>
    </row>
    <row r="77" spans="1:25" ht="14.6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1</v>
      </c>
      <c r="H77" s="47">
        <f t="shared" si="21"/>
        <v>6</v>
      </c>
      <c r="I77" s="49">
        <f t="shared" si="19"/>
        <v>0.14285714285714285</v>
      </c>
      <c r="J77" s="50"/>
      <c r="K77" s="48"/>
      <c r="L77" s="47"/>
      <c r="M77" s="49"/>
      <c r="N77" s="47">
        <v>10</v>
      </c>
      <c r="O77" s="48">
        <v>0</v>
      </c>
      <c r="P77" s="47">
        <f>N77-O77</f>
        <v>10</v>
      </c>
      <c r="Q77" s="49">
        <f>O77/N77</f>
        <v>0</v>
      </c>
      <c r="R77" s="49"/>
      <c r="S77" s="51"/>
      <c r="T77" s="49"/>
      <c r="U77" s="49"/>
      <c r="V77" s="47">
        <f t="shared" si="22"/>
        <v>17</v>
      </c>
      <c r="W77" s="47">
        <f t="shared" si="23"/>
        <v>1</v>
      </c>
      <c r="X77" s="47">
        <f t="shared" si="24"/>
        <v>16</v>
      </c>
      <c r="Y77" s="49">
        <f t="shared" si="18"/>
        <v>5.8823529411764705E-2</v>
      </c>
    </row>
    <row r="78" spans="1:25" ht="14.6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12</v>
      </c>
      <c r="H78" s="47">
        <f t="shared" si="21"/>
        <v>16</v>
      </c>
      <c r="I78" s="49">
        <f t="shared" si="19"/>
        <v>0.42857142857142855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4</v>
      </c>
      <c r="P78" s="47">
        <f>N78-O78</f>
        <v>3</v>
      </c>
      <c r="Q78" s="49">
        <f>O78/N78</f>
        <v>0.5714285714285714</v>
      </c>
      <c r="R78" s="49"/>
      <c r="S78" s="51"/>
      <c r="T78" s="49"/>
      <c r="U78" s="49"/>
      <c r="V78" s="47">
        <f t="shared" si="22"/>
        <v>39</v>
      </c>
      <c r="W78" s="47">
        <f t="shared" si="23"/>
        <v>16</v>
      </c>
      <c r="X78" s="47">
        <f t="shared" si="24"/>
        <v>23</v>
      </c>
      <c r="Y78" s="49">
        <f t="shared" si="18"/>
        <v>0.41025641025641024</v>
      </c>
    </row>
    <row r="79" spans="1:25" ht="14.6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10</v>
      </c>
      <c r="H79" s="47">
        <f t="shared" si="21"/>
        <v>0</v>
      </c>
      <c r="I79" s="49">
        <f t="shared" si="19"/>
        <v>1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10</v>
      </c>
      <c r="X79" s="47">
        <f t="shared" si="24"/>
        <v>0</v>
      </c>
      <c r="Y79" s="49">
        <f t="shared" si="18"/>
        <v>1</v>
      </c>
    </row>
    <row r="80" spans="1:25" ht="14.6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8</v>
      </c>
      <c r="H80" s="47">
        <f t="shared" si="21"/>
        <v>2</v>
      </c>
      <c r="I80" s="49">
        <f t="shared" si="19"/>
        <v>0.8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8</v>
      </c>
      <c r="X80" s="47">
        <f t="shared" si="24"/>
        <v>2</v>
      </c>
      <c r="Y80" s="49">
        <f t="shared" si="18"/>
        <v>0.8</v>
      </c>
    </row>
    <row r="81" spans="1:25" ht="14.6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8</v>
      </c>
      <c r="H81" s="47">
        <f t="shared" si="21"/>
        <v>2</v>
      </c>
      <c r="I81" s="49">
        <f t="shared" si="19"/>
        <v>0.8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8</v>
      </c>
      <c r="X81" s="47">
        <f t="shared" si="24"/>
        <v>2</v>
      </c>
      <c r="Y81" s="49">
        <f t="shared" si="18"/>
        <v>0.8</v>
      </c>
    </row>
    <row r="82" spans="1:25" ht="14.6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4</v>
      </c>
      <c r="H82" s="47">
        <f t="shared" si="21"/>
        <v>4</v>
      </c>
      <c r="I82" s="49">
        <f t="shared" si="19"/>
        <v>0.5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4</v>
      </c>
      <c r="X82" s="47">
        <f t="shared" si="24"/>
        <v>4</v>
      </c>
      <c r="Y82" s="49">
        <f t="shared" si="18"/>
        <v>0.5</v>
      </c>
    </row>
    <row r="83" spans="1:25" ht="14.6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4</v>
      </c>
      <c r="H83" s="47">
        <f t="shared" si="21"/>
        <v>5</v>
      </c>
      <c r="I83" s="49">
        <f t="shared" si="19"/>
        <v>0.44444444444444442</v>
      </c>
      <c r="J83" s="50"/>
      <c r="K83" s="48"/>
      <c r="L83" s="47"/>
      <c r="M83" s="49"/>
      <c r="N83" s="47">
        <v>2</v>
      </c>
      <c r="O83" s="48">
        <v>0</v>
      </c>
      <c r="P83" s="47">
        <f>N83-O83</f>
        <v>2</v>
      </c>
      <c r="Q83" s="49">
        <f>O83/N83</f>
        <v>0</v>
      </c>
      <c r="R83" s="49"/>
      <c r="S83" s="51"/>
      <c r="T83" s="49"/>
      <c r="U83" s="49"/>
      <c r="V83" s="47">
        <f t="shared" si="22"/>
        <v>11</v>
      </c>
      <c r="W83" s="47">
        <f t="shared" si="23"/>
        <v>4</v>
      </c>
      <c r="X83" s="47">
        <f t="shared" si="24"/>
        <v>7</v>
      </c>
      <c r="Y83" s="49">
        <f t="shared" si="18"/>
        <v>0.36363636363636365</v>
      </c>
    </row>
    <row r="84" spans="1:25" ht="14.6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3</v>
      </c>
      <c r="H84" s="47">
        <f t="shared" si="21"/>
        <v>5</v>
      </c>
      <c r="I84" s="49">
        <f t="shared" si="19"/>
        <v>0.375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3</v>
      </c>
      <c r="X84" s="47">
        <f t="shared" si="24"/>
        <v>7</v>
      </c>
      <c r="Y84" s="49">
        <f t="shared" si="18"/>
        <v>0.3</v>
      </c>
    </row>
    <row r="85" spans="1:25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125</v>
      </c>
      <c r="H85" s="27">
        <f>SUM(H71:H84)</f>
        <v>79</v>
      </c>
      <c r="I85" s="28">
        <f t="shared" si="19"/>
        <v>0.61274509803921573</v>
      </c>
      <c r="J85" s="27">
        <f>SUM(J71:J84)</f>
        <v>11</v>
      </c>
      <c r="K85" s="27">
        <f>SUM(K71:K84)</f>
        <v>0</v>
      </c>
      <c r="L85" s="27">
        <f>J85-K85</f>
        <v>11</v>
      </c>
      <c r="M85" s="28">
        <f>K85/J85</f>
        <v>0</v>
      </c>
      <c r="N85" s="27">
        <f>SUM(N71:N84)</f>
        <v>29</v>
      </c>
      <c r="O85" s="27">
        <f>SUM(O71:O84)</f>
        <v>9</v>
      </c>
      <c r="P85" s="27">
        <f>SUM(P71:P84)</f>
        <v>20</v>
      </c>
      <c r="Q85" s="28">
        <f>O85/N85</f>
        <v>0.31034482758620691</v>
      </c>
      <c r="R85" s="28"/>
      <c r="S85" s="28"/>
      <c r="T85" s="28"/>
      <c r="U85" s="28"/>
      <c r="V85" s="27">
        <f>SUM(V71:V84)</f>
        <v>244</v>
      </c>
      <c r="W85" s="27">
        <f>SUM(W71:W84)</f>
        <v>134</v>
      </c>
      <c r="X85" s="27">
        <f>SUM(X71:X84)</f>
        <v>110</v>
      </c>
      <c r="Y85" s="28">
        <f t="shared" si="18"/>
        <v>0.54918032786885251</v>
      </c>
    </row>
    <row r="86" spans="1:25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992</v>
      </c>
      <c r="G86" s="27">
        <f>G38+G54+G70+G85</f>
        <v>717</v>
      </c>
      <c r="H86" s="27">
        <f>H38+H54+H70+H85</f>
        <v>275</v>
      </c>
      <c r="I86" s="28">
        <f t="shared" si="19"/>
        <v>0.72278225806451613</v>
      </c>
      <c r="J86" s="27">
        <f>J38+J54+J70+J85</f>
        <v>83</v>
      </c>
      <c r="K86" s="27">
        <f>K38+K54+K70+K85</f>
        <v>53</v>
      </c>
      <c r="L86" s="27">
        <f>L38+L54+L70+L85</f>
        <v>30</v>
      </c>
      <c r="M86" s="28">
        <f>K86/J86</f>
        <v>0.63855421686746983</v>
      </c>
      <c r="N86" s="27">
        <f>N38+N54+N70+N85</f>
        <v>172</v>
      </c>
      <c r="O86" s="27">
        <f>O38+O54+O70+O85</f>
        <v>93</v>
      </c>
      <c r="P86" s="27">
        <f>P38+P54+P70+P85</f>
        <v>80</v>
      </c>
      <c r="Q86" s="28">
        <f>O86/N86</f>
        <v>0.54069767441860461</v>
      </c>
      <c r="R86" s="53">
        <f>R38+R54</f>
        <v>9</v>
      </c>
      <c r="S86" s="53">
        <f>S38+S54</f>
        <v>3</v>
      </c>
      <c r="T86" s="53">
        <f>T38+T54</f>
        <v>6</v>
      </c>
      <c r="U86" s="28">
        <f>S86/R86</f>
        <v>0.33333333333333331</v>
      </c>
      <c r="V86" s="27">
        <f>V38+V54+V70+V85</f>
        <v>1256</v>
      </c>
      <c r="W86" s="27">
        <f>G86+K86+O86+S86</f>
        <v>866</v>
      </c>
      <c r="X86" s="27">
        <f>V86-W86</f>
        <v>390</v>
      </c>
      <c r="Y86" s="28">
        <f t="shared" si="18"/>
        <v>0.68949044585987262</v>
      </c>
    </row>
    <row r="87" spans="1:25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25" ht="12.7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25" ht="12.75" customHeight="1">
      <c r="A92" s="99" t="s">
        <v>210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460</v>
      </c>
      <c r="G96" s="58">
        <f t="shared" si="25"/>
        <v>343</v>
      </c>
      <c r="H96" s="58">
        <f t="shared" si="25"/>
        <v>117</v>
      </c>
      <c r="I96" s="59">
        <f t="shared" si="25"/>
        <v>0.7456521739130435</v>
      </c>
      <c r="J96" s="58">
        <f t="shared" si="25"/>
        <v>41</v>
      </c>
      <c r="K96" s="58">
        <f t="shared" si="25"/>
        <v>29</v>
      </c>
      <c r="L96" s="58">
        <f t="shared" si="25"/>
        <v>12</v>
      </c>
      <c r="M96" s="59">
        <f t="shared" si="25"/>
        <v>0.70731707317073167</v>
      </c>
      <c r="N96" s="58">
        <f t="shared" si="25"/>
        <v>103</v>
      </c>
      <c r="O96" s="58">
        <f t="shared" si="25"/>
        <v>64</v>
      </c>
      <c r="P96" s="58">
        <f t="shared" si="25"/>
        <v>39</v>
      </c>
      <c r="Q96" s="59">
        <f t="shared" si="25"/>
        <v>0.62135922330097082</v>
      </c>
      <c r="R96" s="58">
        <f t="shared" si="25"/>
        <v>4</v>
      </c>
      <c r="S96" s="58">
        <f t="shared" si="25"/>
        <v>3</v>
      </c>
      <c r="T96" s="58">
        <f t="shared" si="25"/>
        <v>1</v>
      </c>
      <c r="U96" s="59">
        <f t="shared" si="25"/>
        <v>0.75</v>
      </c>
      <c r="V96" s="58">
        <f t="shared" si="25"/>
        <v>608</v>
      </c>
      <c r="W96" s="58">
        <f t="shared" si="25"/>
        <v>439</v>
      </c>
      <c r="X96" s="58">
        <f t="shared" si="25"/>
        <v>169</v>
      </c>
      <c r="Y96" s="59">
        <f t="shared" si="25"/>
        <v>0.72203947368421051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130</v>
      </c>
      <c r="H97" s="60">
        <f t="shared" si="26"/>
        <v>32</v>
      </c>
      <c r="I97" s="61">
        <f t="shared" si="26"/>
        <v>0.80246913580246915</v>
      </c>
      <c r="J97" s="60">
        <f t="shared" si="26"/>
        <v>22</v>
      </c>
      <c r="K97" s="60">
        <f t="shared" si="26"/>
        <v>19</v>
      </c>
      <c r="L97" s="60">
        <f t="shared" si="26"/>
        <v>3</v>
      </c>
      <c r="M97" s="61">
        <f t="shared" si="26"/>
        <v>0.86363636363636365</v>
      </c>
      <c r="N97" s="60">
        <f t="shared" si="26"/>
        <v>20</v>
      </c>
      <c r="O97" s="60">
        <f t="shared" si="26"/>
        <v>8</v>
      </c>
      <c r="P97" s="60">
        <f t="shared" si="26"/>
        <v>12</v>
      </c>
      <c r="Q97" s="61">
        <f t="shared" si="26"/>
        <v>0.4</v>
      </c>
      <c r="R97" s="60">
        <f t="shared" si="26"/>
        <v>5</v>
      </c>
      <c r="S97" s="60">
        <f t="shared" si="26"/>
        <v>0</v>
      </c>
      <c r="T97" s="60">
        <f t="shared" si="26"/>
        <v>5</v>
      </c>
      <c r="U97" s="61">
        <f t="shared" si="26"/>
        <v>0</v>
      </c>
      <c r="V97" s="60">
        <f t="shared" si="26"/>
        <v>209</v>
      </c>
      <c r="W97" s="60">
        <f t="shared" si="26"/>
        <v>157</v>
      </c>
      <c r="X97" s="60">
        <f t="shared" si="26"/>
        <v>52</v>
      </c>
      <c r="Y97" s="61">
        <f t="shared" si="26"/>
        <v>0.75119617224880386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119</v>
      </c>
      <c r="H98" s="62">
        <f t="shared" si="27"/>
        <v>47</v>
      </c>
      <c r="I98" s="63">
        <f t="shared" si="27"/>
        <v>0.7168674698795181</v>
      </c>
      <c r="J98" s="62">
        <f t="shared" si="27"/>
        <v>9</v>
      </c>
      <c r="K98" s="62">
        <f t="shared" si="27"/>
        <v>5</v>
      </c>
      <c r="L98" s="62">
        <f t="shared" si="27"/>
        <v>4</v>
      </c>
      <c r="M98" s="63">
        <f t="shared" si="27"/>
        <v>0.55555555555555558</v>
      </c>
      <c r="N98" s="62">
        <f t="shared" si="27"/>
        <v>20</v>
      </c>
      <c r="O98" s="62">
        <f t="shared" si="27"/>
        <v>12</v>
      </c>
      <c r="P98" s="62">
        <f t="shared" si="27"/>
        <v>9</v>
      </c>
      <c r="Q98" s="63">
        <f t="shared" si="27"/>
        <v>0.6</v>
      </c>
      <c r="R98" s="63"/>
      <c r="S98" s="63"/>
      <c r="T98" s="63"/>
      <c r="U98" s="63"/>
      <c r="V98" s="62">
        <f>V70</f>
        <v>195</v>
      </c>
      <c r="W98" s="62">
        <f>W70</f>
        <v>136</v>
      </c>
      <c r="X98" s="62">
        <f>X70</f>
        <v>59</v>
      </c>
      <c r="Y98" s="63">
        <f>Y70</f>
        <v>0.6974358974358974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125</v>
      </c>
      <c r="H99" s="64">
        <f t="shared" si="28"/>
        <v>79</v>
      </c>
      <c r="I99" s="65">
        <f t="shared" si="28"/>
        <v>0.61274509803921573</v>
      </c>
      <c r="J99" s="64">
        <f t="shared" si="28"/>
        <v>11</v>
      </c>
      <c r="K99" s="64">
        <f t="shared" si="28"/>
        <v>0</v>
      </c>
      <c r="L99" s="64">
        <f t="shared" si="28"/>
        <v>11</v>
      </c>
      <c r="M99" s="65">
        <f t="shared" si="28"/>
        <v>0</v>
      </c>
      <c r="N99" s="64">
        <f t="shared" si="28"/>
        <v>29</v>
      </c>
      <c r="O99" s="64">
        <f t="shared" si="28"/>
        <v>9</v>
      </c>
      <c r="P99" s="64">
        <f t="shared" si="28"/>
        <v>20</v>
      </c>
      <c r="Q99" s="65">
        <f t="shared" si="28"/>
        <v>0.31034482758620691</v>
      </c>
      <c r="R99" s="65"/>
      <c r="S99" s="65"/>
      <c r="T99" s="65"/>
      <c r="U99" s="65"/>
      <c r="V99" s="64">
        <f>V85</f>
        <v>244</v>
      </c>
      <c r="W99" s="64">
        <f>W85</f>
        <v>134</v>
      </c>
      <c r="X99" s="64">
        <f>X85</f>
        <v>110</v>
      </c>
      <c r="Y99" s="65">
        <f>Y85</f>
        <v>0.54918032786885251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992</v>
      </c>
      <c r="G100" s="18">
        <f t="shared" si="29"/>
        <v>717</v>
      </c>
      <c r="H100" s="18">
        <f t="shared" si="29"/>
        <v>275</v>
      </c>
      <c r="I100" s="66">
        <f t="shared" si="29"/>
        <v>0.72278225806451613</v>
      </c>
      <c r="J100" s="18">
        <f t="shared" si="29"/>
        <v>83</v>
      </c>
      <c r="K100" s="18">
        <f t="shared" si="29"/>
        <v>53</v>
      </c>
      <c r="L100" s="18">
        <f t="shared" si="29"/>
        <v>30</v>
      </c>
      <c r="M100" s="66">
        <f t="shared" si="29"/>
        <v>0.63855421686746983</v>
      </c>
      <c r="N100" s="18">
        <f t="shared" si="29"/>
        <v>172</v>
      </c>
      <c r="O100" s="18">
        <f t="shared" si="29"/>
        <v>93</v>
      </c>
      <c r="P100" s="18">
        <f t="shared" si="29"/>
        <v>80</v>
      </c>
      <c r="Q100" s="66">
        <f t="shared" si="29"/>
        <v>0.54069767441860461</v>
      </c>
      <c r="R100" s="67">
        <f t="shared" ref="R100:X100" si="30">R86</f>
        <v>9</v>
      </c>
      <c r="S100" s="67">
        <f t="shared" si="30"/>
        <v>3</v>
      </c>
      <c r="T100" s="67">
        <f t="shared" si="30"/>
        <v>6</v>
      </c>
      <c r="U100" s="66">
        <f t="shared" si="30"/>
        <v>0.33333333333333331</v>
      </c>
      <c r="V100" s="18">
        <f t="shared" si="30"/>
        <v>1256</v>
      </c>
      <c r="W100" s="18">
        <f t="shared" si="30"/>
        <v>866</v>
      </c>
      <c r="X100" s="18">
        <f t="shared" si="30"/>
        <v>390</v>
      </c>
      <c r="Y100" s="66">
        <f>W100/V100</f>
        <v>0.68949044585987262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11" spans="1:25" ht="38.85" customHeight="1">
      <c r="E111" s="124" t="s">
        <v>20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 customHeight="1">
      <c r="E113" s="128" t="s">
        <v>6</v>
      </c>
      <c r="F113" s="128"/>
      <c r="G113" s="128"/>
      <c r="H113" s="128"/>
      <c r="I113" s="129">
        <f>F86+J86</f>
        <v>1075</v>
      </c>
      <c r="J113" s="129"/>
      <c r="K113" s="129"/>
      <c r="L113" s="130">
        <f>G86+K86</f>
        <v>770</v>
      </c>
      <c r="M113" s="130"/>
      <c r="N113" s="130"/>
      <c r="O113" s="130">
        <f>I113-L113</f>
        <v>305</v>
      </c>
      <c r="P113" s="130"/>
      <c r="Q113" s="130"/>
      <c r="R113" s="131">
        <f>L113/I113</f>
        <v>0.71627906976744182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96</v>
      </c>
      <c r="M114" s="130"/>
      <c r="N114" s="130"/>
      <c r="O114" s="130">
        <f>I114-L114</f>
        <v>85</v>
      </c>
      <c r="P114" s="130"/>
      <c r="Q114" s="130"/>
      <c r="R114" s="131">
        <f>L114/I114</f>
        <v>0.53038674033149169</v>
      </c>
      <c r="S114" s="131"/>
      <c r="T114" s="131"/>
    </row>
    <row r="115" spans="5:20" ht="15.75" customHeight="1">
      <c r="E115" s="128" t="s">
        <v>8</v>
      </c>
      <c r="F115" s="128"/>
      <c r="G115" s="128"/>
      <c r="H115" s="128"/>
      <c r="I115" s="129">
        <f>SUM(I113:I114)</f>
        <v>1256</v>
      </c>
      <c r="J115" s="129"/>
      <c r="K115" s="129"/>
      <c r="L115" s="130">
        <f>SUM(L113:L114)</f>
        <v>866</v>
      </c>
      <c r="M115" s="130"/>
      <c r="N115" s="130"/>
      <c r="O115" s="130">
        <f>SUM(O113:O114)</f>
        <v>390</v>
      </c>
      <c r="P115" s="130"/>
      <c r="Q115" s="130"/>
      <c r="R115" s="131">
        <f>L115/I115</f>
        <v>0.68949044585987262</v>
      </c>
      <c r="S115" s="131"/>
      <c r="T115" s="131"/>
    </row>
    <row r="116" spans="5:20" ht="15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 ht="31.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2.7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25.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4.65" customHeight="1">
      <c r="E121" s="68" t="s">
        <v>54</v>
      </c>
      <c r="F121" s="71">
        <v>1975</v>
      </c>
      <c r="G121" s="71">
        <v>814</v>
      </c>
      <c r="H121" s="71">
        <f>F121-G121</f>
        <v>1161</v>
      </c>
      <c r="I121" s="72">
        <f>G121/F121</f>
        <v>0.41215189873417724</v>
      </c>
      <c r="J121" s="71">
        <v>450</v>
      </c>
      <c r="K121" s="71">
        <v>113</v>
      </c>
      <c r="L121" s="71">
        <f>J121-K121</f>
        <v>337</v>
      </c>
      <c r="M121" s="72">
        <f>K121/J121</f>
        <v>0.25111111111111112</v>
      </c>
    </row>
    <row r="122" spans="5:20" ht="14.65" customHeight="1">
      <c r="E122" s="68" t="s">
        <v>99</v>
      </c>
      <c r="F122" s="71">
        <v>1356</v>
      </c>
      <c r="G122" s="71">
        <v>385</v>
      </c>
      <c r="H122" s="71">
        <f>F122-G122</f>
        <v>971</v>
      </c>
      <c r="I122" s="72">
        <f>G122/F122</f>
        <v>0.28392330383480824</v>
      </c>
      <c r="J122" s="71">
        <v>414</v>
      </c>
      <c r="K122" s="71">
        <v>72</v>
      </c>
      <c r="L122" s="71">
        <f>J122-K122</f>
        <v>342</v>
      </c>
      <c r="M122" s="72">
        <f>K122/J122</f>
        <v>0.17391304347826086</v>
      </c>
    </row>
    <row r="123" spans="5:20" ht="14.65" customHeight="1">
      <c r="E123" s="68" t="s">
        <v>123</v>
      </c>
      <c r="F123" s="71">
        <v>1423</v>
      </c>
      <c r="G123" s="71">
        <v>444</v>
      </c>
      <c r="H123" s="71">
        <f>F123-G123</f>
        <v>979</v>
      </c>
      <c r="I123" s="72">
        <f>G123/F123</f>
        <v>0.31201686577652848</v>
      </c>
      <c r="J123" s="71">
        <v>371</v>
      </c>
      <c r="K123" s="71">
        <v>65</v>
      </c>
      <c r="L123" s="71">
        <f>J123-K123</f>
        <v>306</v>
      </c>
      <c r="M123" s="72">
        <f>K123/J123</f>
        <v>0.17520215633423181</v>
      </c>
    </row>
    <row r="124" spans="5:20" ht="14.65" customHeight="1">
      <c r="E124" s="68" t="s">
        <v>146</v>
      </c>
      <c r="F124" s="71">
        <v>1938</v>
      </c>
      <c r="G124" s="71">
        <v>682</v>
      </c>
      <c r="H124" s="71">
        <f>F124-G124</f>
        <v>1256</v>
      </c>
      <c r="I124" s="72">
        <f>G124/F124</f>
        <v>0.35190918472652216</v>
      </c>
      <c r="J124" s="71">
        <v>455</v>
      </c>
      <c r="K124" s="71">
        <v>74</v>
      </c>
      <c r="L124" s="71">
        <f>J124-K124</f>
        <v>381</v>
      </c>
      <c r="M124" s="72">
        <f>K124/J124</f>
        <v>0.16263736263736264</v>
      </c>
    </row>
    <row r="125" spans="5:20" ht="12.75" customHeight="1">
      <c r="E125" s="68" t="s">
        <v>175</v>
      </c>
      <c r="F125" s="68">
        <f>F121+F122+F123+F124</f>
        <v>6692</v>
      </c>
      <c r="G125" s="68">
        <f>G121+G122+G123+G124</f>
        <v>2325</v>
      </c>
      <c r="H125" s="68">
        <f>H121+H122+H123+H124</f>
        <v>4367</v>
      </c>
      <c r="I125" s="73">
        <f>G125/F125</f>
        <v>0.34742976688583382</v>
      </c>
      <c r="J125" s="68">
        <f>J121+J122+J123+J124</f>
        <v>1690</v>
      </c>
      <c r="K125" s="68">
        <f>K121+K122+K123+K124</f>
        <v>324</v>
      </c>
      <c r="L125" s="68">
        <f>L121+L122+L123+L124</f>
        <v>1366</v>
      </c>
      <c r="M125" s="73">
        <f>K125/J125</f>
        <v>0.19171597633136095</v>
      </c>
    </row>
    <row r="126" spans="5:20" ht="12.75" customHeight="1">
      <c r="E126" s="74" t="s">
        <v>184</v>
      </c>
      <c r="H126" s="75"/>
    </row>
    <row r="127" spans="5:20" ht="12.75" customHeight="1">
      <c r="E127" s="74" t="s">
        <v>185</v>
      </c>
      <c r="H127" s="75"/>
    </row>
    <row r="137" spans="1:21" ht="14.6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4.6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4.6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4.65" customHeight="1">
      <c r="A140" s="99" t="s">
        <v>211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4.6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4.6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4.65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501</v>
      </c>
      <c r="G143" s="76">
        <f t="shared" si="31"/>
        <v>372</v>
      </c>
      <c r="H143" s="76">
        <f>F143-G143</f>
        <v>129</v>
      </c>
      <c r="I143" s="77">
        <f>G143/F143</f>
        <v>0.74251497005988021</v>
      </c>
      <c r="J143" s="78">
        <f t="shared" ref="J143:K147" si="32">F121</f>
        <v>1975</v>
      </c>
      <c r="K143" s="78">
        <f t="shared" si="32"/>
        <v>814</v>
      </c>
      <c r="L143" s="79">
        <f>J143-K143</f>
        <v>1161</v>
      </c>
      <c r="M143" s="77">
        <f>K143/J143</f>
        <v>0.41215189873417724</v>
      </c>
      <c r="N143" s="76">
        <f t="shared" ref="N143:O147" si="33">N96+R96</f>
        <v>107</v>
      </c>
      <c r="O143" s="76">
        <f t="shared" si="33"/>
        <v>67</v>
      </c>
      <c r="P143" s="76">
        <f>N143-O143</f>
        <v>40</v>
      </c>
      <c r="Q143" s="77">
        <f>O143/N143</f>
        <v>0.62616822429906538</v>
      </c>
      <c r="R143" s="78">
        <f t="shared" ref="R143:S147" si="34">J121</f>
        <v>450</v>
      </c>
      <c r="S143" s="78">
        <f t="shared" si="34"/>
        <v>113</v>
      </c>
      <c r="T143" s="79">
        <f>R143-S143</f>
        <v>337</v>
      </c>
      <c r="U143" s="77">
        <f>S143/R143</f>
        <v>0.25111111111111112</v>
      </c>
    </row>
    <row r="144" spans="1:21" ht="14.65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149</v>
      </c>
      <c r="H144" s="80">
        <f>F144-G144</f>
        <v>35</v>
      </c>
      <c r="I144" s="81">
        <f>G144/F144</f>
        <v>0.80978260869565222</v>
      </c>
      <c r="J144" s="82">
        <f t="shared" si="32"/>
        <v>1356</v>
      </c>
      <c r="K144" s="82">
        <f t="shared" si="32"/>
        <v>385</v>
      </c>
      <c r="L144" s="83">
        <f>J144-K144</f>
        <v>971</v>
      </c>
      <c r="M144" s="81">
        <f>K144/J144</f>
        <v>0.28392330383480824</v>
      </c>
      <c r="N144" s="80">
        <f t="shared" si="33"/>
        <v>25</v>
      </c>
      <c r="O144" s="80">
        <f t="shared" si="33"/>
        <v>8</v>
      </c>
      <c r="P144" s="80">
        <f>N144-O144</f>
        <v>17</v>
      </c>
      <c r="Q144" s="81">
        <f>O144/N144</f>
        <v>0.32</v>
      </c>
      <c r="R144" s="82">
        <f t="shared" si="34"/>
        <v>414</v>
      </c>
      <c r="S144" s="82">
        <f t="shared" si="34"/>
        <v>72</v>
      </c>
      <c r="T144" s="83">
        <f>R144-S144</f>
        <v>342</v>
      </c>
      <c r="U144" s="81">
        <f>S144/R144</f>
        <v>0.17391304347826086</v>
      </c>
    </row>
    <row r="145" spans="1:21" ht="14.65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124</v>
      </c>
      <c r="H145" s="84">
        <f>F145-G145</f>
        <v>51</v>
      </c>
      <c r="I145" s="85">
        <f>G145/F145</f>
        <v>0.70857142857142852</v>
      </c>
      <c r="J145" s="86">
        <f t="shared" si="32"/>
        <v>1423</v>
      </c>
      <c r="K145" s="86">
        <f t="shared" si="32"/>
        <v>444</v>
      </c>
      <c r="L145" s="87">
        <f>J145-K145</f>
        <v>979</v>
      </c>
      <c r="M145" s="85">
        <f>K145/J145</f>
        <v>0.31201686577652848</v>
      </c>
      <c r="N145" s="84">
        <f t="shared" si="33"/>
        <v>20</v>
      </c>
      <c r="O145" s="84">
        <f t="shared" si="33"/>
        <v>12</v>
      </c>
      <c r="P145" s="84">
        <f>N145-O145</f>
        <v>8</v>
      </c>
      <c r="Q145" s="85">
        <f>O145/N145</f>
        <v>0.6</v>
      </c>
      <c r="R145" s="86">
        <f t="shared" si="34"/>
        <v>371</v>
      </c>
      <c r="S145" s="86">
        <f t="shared" si="34"/>
        <v>65</v>
      </c>
      <c r="T145" s="87">
        <f>R145-S145</f>
        <v>306</v>
      </c>
      <c r="U145" s="85">
        <f>S145/R145</f>
        <v>0.17520215633423181</v>
      </c>
    </row>
    <row r="146" spans="1:21" ht="14.65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125</v>
      </c>
      <c r="H146" s="88">
        <f>F146-G146</f>
        <v>90</v>
      </c>
      <c r="I146" s="89">
        <f>G146/F146</f>
        <v>0.58139534883720934</v>
      </c>
      <c r="J146" s="90">
        <f t="shared" si="32"/>
        <v>1938</v>
      </c>
      <c r="K146" s="90">
        <f t="shared" si="32"/>
        <v>682</v>
      </c>
      <c r="L146" s="91">
        <f>J146-K146</f>
        <v>1256</v>
      </c>
      <c r="M146" s="89">
        <f>K146/J146</f>
        <v>0.35190918472652216</v>
      </c>
      <c r="N146" s="88">
        <f t="shared" si="33"/>
        <v>29</v>
      </c>
      <c r="O146" s="88">
        <f t="shared" si="33"/>
        <v>9</v>
      </c>
      <c r="P146" s="88">
        <f>N146-O146</f>
        <v>20</v>
      </c>
      <c r="Q146" s="89">
        <f>O146/N146</f>
        <v>0.31034482758620691</v>
      </c>
      <c r="R146" s="90">
        <f t="shared" si="34"/>
        <v>455</v>
      </c>
      <c r="S146" s="90">
        <f t="shared" si="34"/>
        <v>74</v>
      </c>
      <c r="T146" s="91">
        <f>R146-S146</f>
        <v>381</v>
      </c>
      <c r="U146" s="89">
        <f>S146/R146</f>
        <v>0.16263736263736264</v>
      </c>
    </row>
    <row r="147" spans="1:21" ht="14.65" customHeight="1">
      <c r="A147" s="138" t="s">
        <v>175</v>
      </c>
      <c r="B147" s="138"/>
      <c r="C147" s="138"/>
      <c r="D147" s="138"/>
      <c r="E147" s="138"/>
      <c r="F147" s="92">
        <f t="shared" si="31"/>
        <v>1075</v>
      </c>
      <c r="G147" s="92">
        <f t="shared" si="31"/>
        <v>770</v>
      </c>
      <c r="H147" s="92">
        <f>F147-G147</f>
        <v>305</v>
      </c>
      <c r="I147" s="93">
        <f>G147/F147</f>
        <v>0.71627906976744182</v>
      </c>
      <c r="J147" s="94">
        <f t="shared" si="32"/>
        <v>6692</v>
      </c>
      <c r="K147" s="94">
        <f t="shared" si="32"/>
        <v>2325</v>
      </c>
      <c r="L147" s="95">
        <f>J147-K147</f>
        <v>4367</v>
      </c>
      <c r="M147" s="93">
        <f>K147/J147</f>
        <v>0.34742976688583382</v>
      </c>
      <c r="N147" s="92">
        <f t="shared" si="33"/>
        <v>181</v>
      </c>
      <c r="O147" s="92">
        <f t="shared" si="33"/>
        <v>96</v>
      </c>
      <c r="P147" s="92">
        <f>N147-O147</f>
        <v>85</v>
      </c>
      <c r="Q147" s="93">
        <f>O147/N147</f>
        <v>0.53038674033149169</v>
      </c>
      <c r="R147" s="94">
        <f t="shared" si="34"/>
        <v>1690</v>
      </c>
      <c r="S147" s="94">
        <f t="shared" si="34"/>
        <v>324</v>
      </c>
      <c r="T147" s="95">
        <f>R147-S147</f>
        <v>1366</v>
      </c>
      <c r="U147" s="93">
        <f>S147/R147</f>
        <v>0.19171597633136095</v>
      </c>
    </row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78740157480314998" right="0.78740157480314998" top="1.181102362204725" bottom="1.181102362204725" header="0.78740157480314998" footer="0.78740157480314998"/>
  <pageSetup paperSize="0" fitToWidth="0" fitToHeight="0" pageOrder="overThenDown" orientation="portrait" horizontalDpi="0" verticalDpi="0" copies="0"/>
  <headerFooter alignWithMargins="0">
    <oddHeader>&amp;C&amp;10&amp;A</oddHeader>
    <oddFooter>&amp;C&amp;10Página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workbookViewId="0"/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7" width="5.125" customWidth="1"/>
    <col min="8" max="8" width="6.375" customWidth="1"/>
    <col min="9" max="9" width="8.625" customWidth="1"/>
    <col min="10" max="11" width="5.125" customWidth="1"/>
    <col min="12" max="12" width="7" customWidth="1"/>
    <col min="13" max="13" width="8.625" customWidth="1"/>
    <col min="14" max="16" width="5.125" customWidth="1"/>
    <col min="17" max="17" width="6.625" customWidth="1"/>
    <col min="18" max="25" width="5.125" customWidth="1"/>
    <col min="26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212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94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4.6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14</v>
      </c>
      <c r="H8" s="23">
        <f>F8-G8</f>
        <v>0</v>
      </c>
      <c r="I8" s="25">
        <f>G8/F8</f>
        <v>1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14</v>
      </c>
      <c r="X8" s="23">
        <f t="shared" ref="X8:X37" si="2">V8-W8</f>
        <v>0</v>
      </c>
      <c r="Y8" s="25">
        <f t="shared" ref="Y8:Y39" si="3">W8/V8</f>
        <v>1</v>
      </c>
    </row>
    <row r="9" spans="1:25" ht="14.6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26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10</v>
      </c>
      <c r="P9" s="23">
        <f>N9-O9</f>
        <v>0</v>
      </c>
      <c r="Q9" s="25">
        <f>O9/N9</f>
        <v>1</v>
      </c>
      <c r="R9" s="23"/>
      <c r="S9" s="24"/>
      <c r="T9" s="23"/>
      <c r="U9" s="25"/>
      <c r="V9" s="23">
        <f t="shared" si="0"/>
        <v>37</v>
      </c>
      <c r="W9" s="23">
        <f t="shared" si="1"/>
        <v>37</v>
      </c>
      <c r="X9" s="23">
        <f t="shared" si="2"/>
        <v>0</v>
      </c>
      <c r="Y9" s="25">
        <f t="shared" si="3"/>
        <v>1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1</v>
      </c>
      <c r="H10" s="23">
        <f>F10-G10</f>
        <v>19</v>
      </c>
      <c r="I10" s="25">
        <f>G10/F10</f>
        <v>0.05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1</v>
      </c>
      <c r="X10" s="23">
        <f t="shared" si="2"/>
        <v>21</v>
      </c>
      <c r="Y10" s="25">
        <f t="shared" si="3"/>
        <v>4.5454545454545456E-2</v>
      </c>
    </row>
    <row r="11" spans="1:25" ht="14.6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7</v>
      </c>
      <c r="P11" s="23">
        <f>N11-O11</f>
        <v>3</v>
      </c>
      <c r="Q11" s="25">
        <f>O11/N11</f>
        <v>0.7</v>
      </c>
      <c r="R11" s="23"/>
      <c r="S11" s="24"/>
      <c r="T11" s="23"/>
      <c r="U11" s="25"/>
      <c r="V11" s="23">
        <f t="shared" si="0"/>
        <v>10</v>
      </c>
      <c r="W11" s="23">
        <f t="shared" si="1"/>
        <v>7</v>
      </c>
      <c r="X11" s="23">
        <f t="shared" si="2"/>
        <v>3</v>
      </c>
      <c r="Y11" s="25">
        <f t="shared" si="3"/>
        <v>0.7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44</v>
      </c>
      <c r="H12" s="23">
        <f t="shared" ref="H12:H18" si="4">F12-G12</f>
        <v>1</v>
      </c>
      <c r="I12" s="25">
        <f t="shared" ref="I12:I18" si="5">G12/F12</f>
        <v>0.97777777777777775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44</v>
      </c>
      <c r="X12" s="23">
        <f t="shared" si="2"/>
        <v>1</v>
      </c>
      <c r="Y12" s="25">
        <f t="shared" si="3"/>
        <v>0.97777777777777775</v>
      </c>
    </row>
    <row r="13" spans="1:25" ht="14.6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28</v>
      </c>
      <c r="H13" s="23">
        <f t="shared" si="4"/>
        <v>33</v>
      </c>
      <c r="I13" s="25">
        <f t="shared" si="5"/>
        <v>0.45901639344262296</v>
      </c>
      <c r="J13" s="26"/>
      <c r="K13" s="24"/>
      <c r="L13" s="23"/>
      <c r="M13" s="25"/>
      <c r="N13" s="23">
        <v>25</v>
      </c>
      <c r="O13" s="24">
        <v>1</v>
      </c>
      <c r="P13" s="23">
        <f>N13-O13</f>
        <v>24</v>
      </c>
      <c r="Q13" s="25">
        <f>O13/N13</f>
        <v>0.04</v>
      </c>
      <c r="R13" s="23"/>
      <c r="S13" s="24"/>
      <c r="T13" s="23"/>
      <c r="U13" s="25"/>
      <c r="V13" s="23">
        <f t="shared" si="0"/>
        <v>86</v>
      </c>
      <c r="W13" s="23">
        <f t="shared" si="1"/>
        <v>29</v>
      </c>
      <c r="X13" s="23">
        <f t="shared" si="2"/>
        <v>57</v>
      </c>
      <c r="Y13" s="25">
        <f t="shared" si="3"/>
        <v>0.33720930232558138</v>
      </c>
    </row>
    <row r="14" spans="1:25" ht="14.6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4"/>
        <v>0</v>
      </c>
      <c r="I14" s="25">
        <f t="shared" si="5"/>
        <v>1</v>
      </c>
      <c r="J14" s="26">
        <v>15</v>
      </c>
      <c r="K14" s="24">
        <v>5</v>
      </c>
      <c r="L14" s="23">
        <f>J14-K14</f>
        <v>10</v>
      </c>
      <c r="M14" s="25">
        <f>K14/J14</f>
        <v>0.33333333333333331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35</v>
      </c>
      <c r="X14" s="23">
        <f t="shared" si="2"/>
        <v>10</v>
      </c>
      <c r="Y14" s="25">
        <f t="shared" si="3"/>
        <v>0.77777777777777779</v>
      </c>
    </row>
    <row r="15" spans="1:25" ht="14.65" customHeight="1">
      <c r="A15" s="103"/>
      <c r="B15" s="104"/>
      <c r="C15" s="105"/>
      <c r="D15" s="21"/>
      <c r="E15" s="22" t="s">
        <v>66</v>
      </c>
      <c r="F15" s="23">
        <v>10</v>
      </c>
      <c r="G15" s="24">
        <v>4</v>
      </c>
      <c r="H15" s="23">
        <f t="shared" si="4"/>
        <v>6</v>
      </c>
      <c r="I15" s="25">
        <f t="shared" si="5"/>
        <v>0.4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4</v>
      </c>
      <c r="X15" s="23">
        <f t="shared" si="2"/>
        <v>6</v>
      </c>
      <c r="Y15" s="25">
        <f t="shared" si="3"/>
        <v>0.4</v>
      </c>
    </row>
    <row r="16" spans="1:25" ht="14.65" customHeight="1">
      <c r="A16" s="103"/>
      <c r="B16" s="104"/>
      <c r="C16" s="105"/>
      <c r="D16" s="21"/>
      <c r="E16" s="22" t="s">
        <v>67</v>
      </c>
      <c r="F16" s="23">
        <v>3</v>
      </c>
      <c r="G16" s="24">
        <v>1</v>
      </c>
      <c r="H16" s="23">
        <f t="shared" si="4"/>
        <v>2</v>
      </c>
      <c r="I16" s="25">
        <f t="shared" si="5"/>
        <v>0.33333333333333331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3</v>
      </c>
      <c r="W16" s="23">
        <f t="shared" si="1"/>
        <v>1</v>
      </c>
      <c r="X16" s="23">
        <f t="shared" si="2"/>
        <v>2</v>
      </c>
      <c r="Y16" s="25">
        <f t="shared" si="3"/>
        <v>0.33333333333333331</v>
      </c>
    </row>
    <row r="17" spans="1:25" ht="14.65" customHeight="1">
      <c r="A17" s="103"/>
      <c r="B17" s="104"/>
      <c r="C17" s="105"/>
      <c r="D17" s="21"/>
      <c r="E17" s="22" t="s">
        <v>68</v>
      </c>
      <c r="F17" s="23">
        <v>23</v>
      </c>
      <c r="G17" s="24">
        <v>14</v>
      </c>
      <c r="H17" s="23">
        <f t="shared" si="4"/>
        <v>9</v>
      </c>
      <c r="I17" s="25">
        <f t="shared" si="5"/>
        <v>0.60869565217391308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23</v>
      </c>
      <c r="W17" s="23">
        <f t="shared" si="1"/>
        <v>14</v>
      </c>
      <c r="X17" s="23">
        <f t="shared" si="2"/>
        <v>9</v>
      </c>
      <c r="Y17" s="25">
        <f t="shared" si="3"/>
        <v>0.60869565217391308</v>
      </c>
    </row>
    <row r="18" spans="1:25" ht="14.65" customHeight="1">
      <c r="A18" s="103"/>
      <c r="B18" s="104"/>
      <c r="C18" s="105"/>
      <c r="D18" s="21"/>
      <c r="E18" s="22" t="s">
        <v>69</v>
      </c>
      <c r="F18" s="23">
        <v>20</v>
      </c>
      <c r="G18" s="24">
        <v>20</v>
      </c>
      <c r="H18" s="23">
        <f t="shared" si="4"/>
        <v>0</v>
      </c>
      <c r="I18" s="25">
        <f t="shared" si="5"/>
        <v>1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20</v>
      </c>
      <c r="X18" s="23">
        <f t="shared" si="2"/>
        <v>2</v>
      </c>
      <c r="Y18" s="25">
        <f t="shared" si="3"/>
        <v>0.90909090909090906</v>
      </c>
    </row>
    <row r="19" spans="1:25" ht="14.6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25</v>
      </c>
      <c r="P19" s="23">
        <f>N19-O19</f>
        <v>9</v>
      </c>
      <c r="Q19" s="25">
        <f>O19/N19</f>
        <v>0.73529411764705888</v>
      </c>
      <c r="R19" s="23"/>
      <c r="S19" s="24"/>
      <c r="T19" s="23"/>
      <c r="U19" s="25"/>
      <c r="V19" s="23">
        <f t="shared" si="0"/>
        <v>34</v>
      </c>
      <c r="W19" s="23">
        <f t="shared" si="1"/>
        <v>25</v>
      </c>
      <c r="X19" s="23">
        <f t="shared" si="2"/>
        <v>9</v>
      </c>
      <c r="Y19" s="25">
        <f t="shared" si="3"/>
        <v>0.73529411764705888</v>
      </c>
    </row>
    <row r="20" spans="1:25" ht="14.65" customHeight="1">
      <c r="A20" s="103"/>
      <c r="B20" s="104"/>
      <c r="C20" s="105"/>
      <c r="D20" s="21"/>
      <c r="E20" s="22" t="s">
        <v>71</v>
      </c>
      <c r="F20" s="23">
        <v>29</v>
      </c>
      <c r="G20" s="24">
        <v>29</v>
      </c>
      <c r="H20" s="23">
        <f t="shared" ref="H20:H27" si="6">F20-G20</f>
        <v>0</v>
      </c>
      <c r="I20" s="25">
        <f t="shared" ref="I20:I27" si="7">G20/F20</f>
        <v>1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29</v>
      </c>
      <c r="X20" s="23">
        <f t="shared" si="2"/>
        <v>0</v>
      </c>
      <c r="Y20" s="25">
        <f t="shared" si="3"/>
        <v>1</v>
      </c>
    </row>
    <row r="21" spans="1:25" ht="14.65" customHeight="1">
      <c r="A21" s="103"/>
      <c r="B21" s="104"/>
      <c r="C21" s="105"/>
      <c r="D21" s="21"/>
      <c r="E21" s="22" t="s">
        <v>72</v>
      </c>
      <c r="F21" s="23">
        <v>10</v>
      </c>
      <c r="G21" s="24">
        <v>6</v>
      </c>
      <c r="H21" s="23">
        <f t="shared" si="6"/>
        <v>4</v>
      </c>
      <c r="I21" s="25">
        <f t="shared" si="7"/>
        <v>0.6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10</v>
      </c>
      <c r="W21" s="23">
        <f t="shared" si="1"/>
        <v>6</v>
      </c>
      <c r="X21" s="23">
        <f t="shared" si="2"/>
        <v>4</v>
      </c>
      <c r="Y21" s="25">
        <f t="shared" si="3"/>
        <v>0.6</v>
      </c>
    </row>
    <row r="22" spans="1:25" ht="14.65" customHeight="1">
      <c r="A22" s="103"/>
      <c r="B22" s="104"/>
      <c r="C22" s="105"/>
      <c r="D22" s="21"/>
      <c r="E22" s="22" t="s">
        <v>73</v>
      </c>
      <c r="F22" s="23">
        <v>8</v>
      </c>
      <c r="G22" s="24">
        <v>7</v>
      </c>
      <c r="H22" s="23">
        <f t="shared" si="6"/>
        <v>1</v>
      </c>
      <c r="I22" s="25">
        <f t="shared" si="7"/>
        <v>0.875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8</v>
      </c>
      <c r="W22" s="23">
        <f t="shared" si="1"/>
        <v>7</v>
      </c>
      <c r="X22" s="23">
        <f t="shared" si="2"/>
        <v>1</v>
      </c>
      <c r="Y22" s="25">
        <f t="shared" si="3"/>
        <v>0.875</v>
      </c>
    </row>
    <row r="23" spans="1:25" ht="14.65" customHeight="1">
      <c r="A23" s="103"/>
      <c r="B23" s="104"/>
      <c r="C23" s="105"/>
      <c r="D23" s="21"/>
      <c r="E23" s="22" t="s">
        <v>74</v>
      </c>
      <c r="F23" s="23">
        <v>10</v>
      </c>
      <c r="G23" s="24">
        <v>10</v>
      </c>
      <c r="H23" s="23">
        <f t="shared" si="6"/>
        <v>0</v>
      </c>
      <c r="I23" s="25">
        <f t="shared" si="7"/>
        <v>1</v>
      </c>
      <c r="J23" s="26"/>
      <c r="K23" s="24"/>
      <c r="L23" s="23"/>
      <c r="M23" s="25"/>
      <c r="N23" s="23">
        <v>4</v>
      </c>
      <c r="O23" s="24">
        <v>4</v>
      </c>
      <c r="P23" s="23">
        <f>N23-O23</f>
        <v>0</v>
      </c>
      <c r="Q23" s="25">
        <f>O23/N23</f>
        <v>1</v>
      </c>
      <c r="R23" s="23"/>
      <c r="S23" s="24"/>
      <c r="T23" s="23"/>
      <c r="U23" s="25"/>
      <c r="V23" s="23">
        <f t="shared" si="0"/>
        <v>14</v>
      </c>
      <c r="W23" s="23">
        <f t="shared" si="1"/>
        <v>14</v>
      </c>
      <c r="X23" s="23">
        <f t="shared" si="2"/>
        <v>0</v>
      </c>
      <c r="Y23" s="25">
        <f t="shared" si="3"/>
        <v>1</v>
      </c>
    </row>
    <row r="24" spans="1:25" ht="14.65" customHeight="1">
      <c r="A24" s="103"/>
      <c r="B24" s="104"/>
      <c r="C24" s="105"/>
      <c r="D24" s="21"/>
      <c r="E24" s="22" t="s">
        <v>75</v>
      </c>
      <c r="F24" s="23">
        <v>40</v>
      </c>
      <c r="G24" s="24">
        <v>14</v>
      </c>
      <c r="H24" s="23">
        <f t="shared" si="6"/>
        <v>26</v>
      </c>
      <c r="I24" s="25">
        <f t="shared" si="7"/>
        <v>0.35</v>
      </c>
      <c r="J24" s="26"/>
      <c r="K24" s="24"/>
      <c r="L24" s="23"/>
      <c r="M24" s="25"/>
      <c r="N24" s="23">
        <v>8</v>
      </c>
      <c r="O24" s="24">
        <v>4</v>
      </c>
      <c r="P24" s="23">
        <f>N24-O24</f>
        <v>4</v>
      </c>
      <c r="Q24" s="25">
        <f>O24/N24</f>
        <v>0.5</v>
      </c>
      <c r="R24" s="23"/>
      <c r="S24" s="24"/>
      <c r="T24" s="23"/>
      <c r="U24" s="25"/>
      <c r="V24" s="23">
        <f t="shared" si="0"/>
        <v>48</v>
      </c>
      <c r="W24" s="23">
        <f t="shared" si="1"/>
        <v>18</v>
      </c>
      <c r="X24" s="23">
        <f t="shared" si="2"/>
        <v>30</v>
      </c>
      <c r="Y24" s="25">
        <f t="shared" si="3"/>
        <v>0.375</v>
      </c>
    </row>
    <row r="25" spans="1:25" ht="14.6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4.6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7</v>
      </c>
      <c r="H26" s="23">
        <f t="shared" si="6"/>
        <v>2</v>
      </c>
      <c r="I26" s="25">
        <f t="shared" si="7"/>
        <v>0.77777777777777779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  <c r="V26" s="23">
        <f t="shared" si="0"/>
        <v>12</v>
      </c>
      <c r="W26" s="23">
        <f t="shared" si="1"/>
        <v>10</v>
      </c>
      <c r="X26" s="23">
        <f t="shared" si="2"/>
        <v>2</v>
      </c>
      <c r="Y26" s="25">
        <f t="shared" si="3"/>
        <v>0.83333333333333337</v>
      </c>
    </row>
    <row r="27" spans="1:25" ht="14.6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0</v>
      </c>
      <c r="H27" s="23">
        <f t="shared" si="6"/>
        <v>9</v>
      </c>
      <c r="I27" s="25">
        <f t="shared" si="7"/>
        <v>0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0</v>
      </c>
      <c r="X27" s="23">
        <f t="shared" si="2"/>
        <v>9</v>
      </c>
      <c r="Y27" s="25">
        <f t="shared" si="3"/>
        <v>0</v>
      </c>
    </row>
    <row r="28" spans="1:25" ht="14.6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>
        <v>7</v>
      </c>
      <c r="L28" s="23">
        <f>J28-K28</f>
        <v>1</v>
      </c>
      <c r="M28" s="25">
        <f>K28/J28</f>
        <v>0.875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7</v>
      </c>
      <c r="X28" s="23">
        <f t="shared" si="2"/>
        <v>1</v>
      </c>
      <c r="Y28" s="25">
        <f t="shared" si="3"/>
        <v>0.875</v>
      </c>
    </row>
    <row r="29" spans="1:25" ht="14.6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12</v>
      </c>
      <c r="H29" s="23">
        <f t="shared" ref="H29:H53" si="8">F29-G29</f>
        <v>0</v>
      </c>
      <c r="I29" s="25">
        <f t="shared" ref="I29:I60" si="9">G29/F29</f>
        <v>1</v>
      </c>
      <c r="J29" s="26">
        <v>4</v>
      </c>
      <c r="K29" s="24">
        <v>1</v>
      </c>
      <c r="L29" s="23">
        <f>J29-K29</f>
        <v>3</v>
      </c>
      <c r="M29" s="25">
        <f>K29/J29</f>
        <v>0.25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13</v>
      </c>
      <c r="X29" s="23">
        <f t="shared" si="2"/>
        <v>3</v>
      </c>
      <c r="Y29" s="25">
        <f t="shared" si="3"/>
        <v>0.8125</v>
      </c>
    </row>
    <row r="30" spans="1:25" ht="14.6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4.6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10</v>
      </c>
      <c r="H31" s="23">
        <f t="shared" si="8"/>
        <v>0</v>
      </c>
      <c r="I31" s="25">
        <f t="shared" si="9"/>
        <v>1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2</v>
      </c>
      <c r="T31" s="23">
        <f>R31-S31</f>
        <v>2</v>
      </c>
      <c r="U31" s="25">
        <f>S31/R31</f>
        <v>0.5</v>
      </c>
      <c r="V31" s="23">
        <f t="shared" si="0"/>
        <v>14</v>
      </c>
      <c r="W31" s="23">
        <f t="shared" si="1"/>
        <v>12</v>
      </c>
      <c r="X31" s="23">
        <f t="shared" si="2"/>
        <v>2</v>
      </c>
      <c r="Y31" s="25">
        <f t="shared" si="3"/>
        <v>0.8571428571428571</v>
      </c>
    </row>
    <row r="32" spans="1:25" ht="14.6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4</v>
      </c>
      <c r="H32" s="23">
        <f t="shared" si="8"/>
        <v>6</v>
      </c>
      <c r="I32" s="25">
        <f t="shared" si="9"/>
        <v>0.4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4</v>
      </c>
      <c r="X32" s="23">
        <f t="shared" si="2"/>
        <v>7</v>
      </c>
      <c r="Y32" s="25">
        <f t="shared" si="3"/>
        <v>0.36363636363636365</v>
      </c>
    </row>
    <row r="33" spans="1:25" ht="14.6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10</v>
      </c>
      <c r="H33" s="23">
        <f t="shared" si="8"/>
        <v>0</v>
      </c>
      <c r="I33" s="25">
        <f t="shared" si="9"/>
        <v>1</v>
      </c>
      <c r="J33" s="26">
        <v>10</v>
      </c>
      <c r="K33" s="24">
        <v>10</v>
      </c>
      <c r="L33" s="23">
        <f>J33-K33</f>
        <v>0</v>
      </c>
      <c r="M33" s="25">
        <f>K33/J33</f>
        <v>1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20</v>
      </c>
      <c r="X33" s="23">
        <f t="shared" si="2"/>
        <v>0</v>
      </c>
      <c r="Y33" s="25">
        <f t="shared" si="3"/>
        <v>1</v>
      </c>
    </row>
    <row r="34" spans="1:25" ht="14.6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8"/>
        <v>0</v>
      </c>
      <c r="I34" s="25">
        <f t="shared" si="9"/>
        <v>1</v>
      </c>
      <c r="J34" s="26"/>
      <c r="K34" s="24"/>
      <c r="L34" s="23"/>
      <c r="M34" s="25"/>
      <c r="N34" s="23">
        <v>4</v>
      </c>
      <c r="O34" s="24">
        <v>1</v>
      </c>
      <c r="P34" s="23">
        <f>N34-O34</f>
        <v>3</v>
      </c>
      <c r="Q34" s="25">
        <f>O34/N34</f>
        <v>0.25</v>
      </c>
      <c r="R34" s="23"/>
      <c r="S34" s="24"/>
      <c r="T34" s="23"/>
      <c r="U34" s="25"/>
      <c r="V34" s="23">
        <f t="shared" si="0"/>
        <v>13</v>
      </c>
      <c r="W34" s="23">
        <f t="shared" si="1"/>
        <v>10</v>
      </c>
      <c r="X34" s="23">
        <f t="shared" si="2"/>
        <v>3</v>
      </c>
      <c r="Y34" s="25">
        <f t="shared" si="3"/>
        <v>0.76923076923076927</v>
      </c>
    </row>
    <row r="35" spans="1:25" ht="14.6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6</v>
      </c>
      <c r="H35" s="23">
        <f t="shared" si="8"/>
        <v>0</v>
      </c>
      <c r="I35" s="25">
        <f t="shared" si="9"/>
        <v>1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6</v>
      </c>
      <c r="X35" s="23">
        <f t="shared" si="2"/>
        <v>0</v>
      </c>
      <c r="Y35" s="25">
        <f t="shared" si="3"/>
        <v>1</v>
      </c>
    </row>
    <row r="36" spans="1:25" ht="14.6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5</v>
      </c>
      <c r="H36" s="23">
        <f t="shared" si="8"/>
        <v>0</v>
      </c>
      <c r="I36" s="25">
        <f t="shared" si="9"/>
        <v>1</v>
      </c>
      <c r="J36" s="26"/>
      <c r="K36" s="24"/>
      <c r="L36" s="23" t="s">
        <v>94</v>
      </c>
      <c r="M36" s="25"/>
      <c r="N36" s="23">
        <v>3</v>
      </c>
      <c r="O36" s="24">
        <v>3</v>
      </c>
      <c r="P36" s="23">
        <f>N36-O36</f>
        <v>0</v>
      </c>
      <c r="Q36" s="25">
        <f>O36/N36</f>
        <v>1</v>
      </c>
      <c r="R36" s="23"/>
      <c r="S36" s="24"/>
      <c r="T36" s="23"/>
      <c r="U36" s="25"/>
      <c r="V36" s="23">
        <f t="shared" si="0"/>
        <v>8</v>
      </c>
      <c r="W36" s="23">
        <f t="shared" si="1"/>
        <v>8</v>
      </c>
      <c r="X36" s="23">
        <f t="shared" si="2"/>
        <v>0</v>
      </c>
      <c r="Y36" s="25">
        <f t="shared" si="3"/>
        <v>1</v>
      </c>
    </row>
    <row r="37" spans="1:25" ht="14.6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5</v>
      </c>
      <c r="H37" s="23">
        <f t="shared" si="8"/>
        <v>5</v>
      </c>
      <c r="I37" s="25">
        <f t="shared" si="9"/>
        <v>0.5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5</v>
      </c>
      <c r="X37" s="23">
        <f t="shared" si="2"/>
        <v>5</v>
      </c>
      <c r="Y37" s="25">
        <f t="shared" si="3"/>
        <v>0.5</v>
      </c>
    </row>
    <row r="38" spans="1:25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461</v>
      </c>
      <c r="G38" s="27">
        <f>SUM(G8:G37)</f>
        <v>338</v>
      </c>
      <c r="H38" s="27">
        <f t="shared" si="8"/>
        <v>123</v>
      </c>
      <c r="I38" s="28">
        <f t="shared" si="9"/>
        <v>0.73318872017353576</v>
      </c>
      <c r="J38" s="27">
        <f>SUM(J8:J37)</f>
        <v>41</v>
      </c>
      <c r="K38" s="27">
        <f>SUM(K8:K37)</f>
        <v>24</v>
      </c>
      <c r="L38" s="27">
        <f>J38-K38</f>
        <v>17</v>
      </c>
      <c r="M38" s="28">
        <f>K38/J38</f>
        <v>0.58536585365853655</v>
      </c>
      <c r="N38" s="27">
        <f>SUM(N8:N37)</f>
        <v>103</v>
      </c>
      <c r="O38" s="27">
        <f>SUM(O8:O37)</f>
        <v>58</v>
      </c>
      <c r="P38" s="27">
        <f>SUM(P8:P37)</f>
        <v>45</v>
      </c>
      <c r="Q38" s="28">
        <f>O38/N38</f>
        <v>0.56310679611650483</v>
      </c>
      <c r="R38" s="27">
        <f>SUM(R8:R37)</f>
        <v>4</v>
      </c>
      <c r="S38" s="27">
        <f>SUM(S8:S37)</f>
        <v>2</v>
      </c>
      <c r="T38" s="27">
        <f>SUM(T8:T37)</f>
        <v>2</v>
      </c>
      <c r="U38" s="28">
        <f>S38/R38</f>
        <v>0.5</v>
      </c>
      <c r="V38" s="27">
        <f>SUM(V8:V37)</f>
        <v>609</v>
      </c>
      <c r="W38" s="27">
        <f>SUM(W8:W37)</f>
        <v>422</v>
      </c>
      <c r="X38" s="27">
        <f>SUM(X8:X37)</f>
        <v>187</v>
      </c>
      <c r="Y38" s="28">
        <f t="shared" si="3"/>
        <v>0.69293924466338264</v>
      </c>
    </row>
    <row r="39" spans="1:25" ht="14.6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0</v>
      </c>
      <c r="H39" s="33">
        <f t="shared" si="8"/>
        <v>8</v>
      </c>
      <c r="I39" s="35">
        <f t="shared" si="9"/>
        <v>0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0</v>
      </c>
      <c r="X39" s="33">
        <f t="shared" ref="X39:X53" si="12">V39-W39</f>
        <v>15</v>
      </c>
      <c r="Y39" s="35">
        <f t="shared" si="3"/>
        <v>0</v>
      </c>
    </row>
    <row r="40" spans="1:25" ht="14.6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8"/>
        <v>0</v>
      </c>
      <c r="I40" s="35">
        <f t="shared" si="9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13</v>
      </c>
      <c r="X40" s="33">
        <f t="shared" si="12"/>
        <v>0</v>
      </c>
      <c r="Y40" s="35">
        <f t="shared" ref="Y40:Y56" si="13">W40/V40</f>
        <v>1</v>
      </c>
    </row>
    <row r="41" spans="1:25" ht="14.6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10</v>
      </c>
      <c r="H41" s="33">
        <f t="shared" si="8"/>
        <v>0</v>
      </c>
      <c r="I41" s="35">
        <f t="shared" si="9"/>
        <v>1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10</v>
      </c>
      <c r="X41" s="33">
        <f t="shared" si="12"/>
        <v>0</v>
      </c>
      <c r="Y41" s="35">
        <f t="shared" si="13"/>
        <v>1</v>
      </c>
    </row>
    <row r="42" spans="1:25" ht="14.6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9</v>
      </c>
      <c r="H42" s="33">
        <f t="shared" si="8"/>
        <v>1</v>
      </c>
      <c r="I42" s="35">
        <f t="shared" si="9"/>
        <v>0.9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9</v>
      </c>
      <c r="X42" s="33">
        <f t="shared" si="12"/>
        <v>1</v>
      </c>
      <c r="Y42" s="35">
        <f t="shared" si="13"/>
        <v>0.9</v>
      </c>
    </row>
    <row r="43" spans="1:25" ht="14.6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25" ht="14.6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9</v>
      </c>
      <c r="H44" s="33">
        <f t="shared" si="8"/>
        <v>1</v>
      </c>
      <c r="I44" s="35">
        <f t="shared" si="9"/>
        <v>0.9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9</v>
      </c>
      <c r="X44" s="33">
        <f t="shared" si="12"/>
        <v>1</v>
      </c>
      <c r="Y44" s="35">
        <f t="shared" si="13"/>
        <v>0.9</v>
      </c>
    </row>
    <row r="45" spans="1:25" ht="14.6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8"/>
        <v>0</v>
      </c>
      <c r="I45" s="35">
        <f t="shared" si="9"/>
        <v>1</v>
      </c>
      <c r="J45" s="36">
        <v>2</v>
      </c>
      <c r="K45" s="34"/>
      <c r="L45" s="33">
        <f>J45-K45</f>
        <v>2</v>
      </c>
      <c r="M45" s="35">
        <f>K45/J45</f>
        <v>0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3</v>
      </c>
      <c r="X45" s="33">
        <f t="shared" si="12"/>
        <v>2</v>
      </c>
      <c r="Y45" s="35">
        <f t="shared" si="13"/>
        <v>0.6</v>
      </c>
    </row>
    <row r="46" spans="1:25" ht="14.6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5</v>
      </c>
      <c r="S46" s="34"/>
      <c r="T46" s="33">
        <f>R46-S46</f>
        <v>5</v>
      </c>
      <c r="U46" s="35">
        <f>S46/R46</f>
        <v>0</v>
      </c>
      <c r="V46" s="33">
        <f t="shared" si="10"/>
        <v>18</v>
      </c>
      <c r="W46" s="33">
        <f t="shared" si="11"/>
        <v>13</v>
      </c>
      <c r="X46" s="33">
        <f t="shared" si="12"/>
        <v>5</v>
      </c>
      <c r="Y46" s="35">
        <f t="shared" si="13"/>
        <v>0.72222222222222221</v>
      </c>
    </row>
    <row r="47" spans="1:25" ht="14.6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22</v>
      </c>
      <c r="H47" s="33">
        <f t="shared" si="8"/>
        <v>8</v>
      </c>
      <c r="I47" s="35">
        <f t="shared" si="9"/>
        <v>0.73333333333333328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22</v>
      </c>
      <c r="X47" s="33">
        <f t="shared" si="12"/>
        <v>8</v>
      </c>
      <c r="Y47" s="35">
        <f t="shared" si="13"/>
        <v>0.73333333333333328</v>
      </c>
    </row>
    <row r="48" spans="1:25" ht="14.6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0</v>
      </c>
      <c r="H48" s="33">
        <f t="shared" si="8"/>
        <v>5</v>
      </c>
      <c r="I48" s="35">
        <f t="shared" si="9"/>
        <v>0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0</v>
      </c>
      <c r="X48" s="33">
        <f t="shared" si="12"/>
        <v>5</v>
      </c>
      <c r="Y48" s="35">
        <f t="shared" si="13"/>
        <v>0</v>
      </c>
    </row>
    <row r="49" spans="1:25" ht="14.6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14</v>
      </c>
      <c r="L49" s="33">
        <f>J49-K49</f>
        <v>0</v>
      </c>
      <c r="M49" s="35">
        <f>K49/J49</f>
        <v>1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23</v>
      </c>
      <c r="X49" s="33">
        <f t="shared" si="12"/>
        <v>0</v>
      </c>
      <c r="Y49" s="35">
        <f t="shared" si="13"/>
        <v>1</v>
      </c>
    </row>
    <row r="50" spans="1:25" ht="14.6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9</v>
      </c>
      <c r="H50" s="33">
        <f t="shared" si="8"/>
        <v>1</v>
      </c>
      <c r="I50" s="35">
        <f t="shared" si="9"/>
        <v>0.9</v>
      </c>
      <c r="J50" s="36"/>
      <c r="K50" s="34"/>
      <c r="L50" s="33"/>
      <c r="M50" s="35"/>
      <c r="N50" s="33">
        <v>2</v>
      </c>
      <c r="O50" s="34">
        <v>1</v>
      </c>
      <c r="P50" s="33">
        <f>N50-O50</f>
        <v>1</v>
      </c>
      <c r="Q50" s="35">
        <f>O50/N50</f>
        <v>0.5</v>
      </c>
      <c r="R50" s="33"/>
      <c r="S50" s="34"/>
      <c r="T50" s="33"/>
      <c r="U50" s="35"/>
      <c r="V50" s="33">
        <f t="shared" si="10"/>
        <v>12</v>
      </c>
      <c r="W50" s="33">
        <f t="shared" si="11"/>
        <v>10</v>
      </c>
      <c r="X50" s="33">
        <f t="shared" si="12"/>
        <v>2</v>
      </c>
      <c r="Y50" s="35">
        <f t="shared" si="13"/>
        <v>0.83333333333333337</v>
      </c>
    </row>
    <row r="51" spans="1:25" ht="14.6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5</v>
      </c>
      <c r="L51" s="33">
        <f>J51-K51</f>
        <v>0</v>
      </c>
      <c r="M51" s="35">
        <f>K51/J51</f>
        <v>1</v>
      </c>
      <c r="N51" s="33">
        <v>5</v>
      </c>
      <c r="O51" s="34">
        <v>4</v>
      </c>
      <c r="P51" s="33">
        <f>N51-O51</f>
        <v>1</v>
      </c>
      <c r="Q51" s="35">
        <f>O51/N51</f>
        <v>0.8</v>
      </c>
      <c r="R51" s="33"/>
      <c r="S51" s="34"/>
      <c r="T51" s="33"/>
      <c r="U51" s="35"/>
      <c r="V51" s="33">
        <f t="shared" si="10"/>
        <v>24</v>
      </c>
      <c r="W51" s="33">
        <f t="shared" si="11"/>
        <v>23</v>
      </c>
      <c r="X51" s="33">
        <f t="shared" si="12"/>
        <v>1</v>
      </c>
      <c r="Y51" s="35">
        <f t="shared" si="13"/>
        <v>0.95833333333333337</v>
      </c>
    </row>
    <row r="52" spans="1:25" ht="14.6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3</v>
      </c>
      <c r="H52" s="33">
        <f t="shared" si="8"/>
        <v>2</v>
      </c>
      <c r="I52" s="35">
        <f t="shared" si="9"/>
        <v>0.6</v>
      </c>
      <c r="J52" s="36">
        <v>1</v>
      </c>
      <c r="K52" s="34"/>
      <c r="L52" s="33">
        <f>J52-K52</f>
        <v>1</v>
      </c>
      <c r="M52" s="35">
        <f>K52/J52</f>
        <v>0</v>
      </c>
      <c r="N52" s="33">
        <v>2</v>
      </c>
      <c r="O52" s="34">
        <v>1</v>
      </c>
      <c r="P52" s="33">
        <f>N52-O52</f>
        <v>1</v>
      </c>
      <c r="Q52" s="35">
        <f>O52/N52</f>
        <v>0.5</v>
      </c>
      <c r="R52" s="33"/>
      <c r="S52" s="34"/>
      <c r="T52" s="33"/>
      <c r="U52" s="35"/>
      <c r="V52" s="33">
        <f t="shared" si="10"/>
        <v>8</v>
      </c>
      <c r="W52" s="33">
        <f t="shared" si="11"/>
        <v>4</v>
      </c>
      <c r="X52" s="33">
        <f t="shared" si="12"/>
        <v>4</v>
      </c>
      <c r="Y52" s="35">
        <f t="shared" si="13"/>
        <v>0.5</v>
      </c>
    </row>
    <row r="53" spans="1:25" ht="14.6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8"/>
        <v>0</v>
      </c>
      <c r="I53" s="35">
        <f t="shared" si="9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20</v>
      </c>
      <c r="X53" s="33">
        <f t="shared" si="12"/>
        <v>0</v>
      </c>
      <c r="Y53" s="35">
        <f t="shared" si="13"/>
        <v>1</v>
      </c>
    </row>
    <row r="54" spans="1:25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27">
        <f>SUM(G39:G53)</f>
        <v>130</v>
      </c>
      <c r="H54" s="27">
        <f>SUM(H39:H53)</f>
        <v>32</v>
      </c>
      <c r="I54" s="28">
        <f t="shared" si="9"/>
        <v>0.80246913580246915</v>
      </c>
      <c r="J54" s="27">
        <f>SUM(J39:J53)</f>
        <v>22</v>
      </c>
      <c r="K54" s="27">
        <f>SUM(K39:K53)</f>
        <v>19</v>
      </c>
      <c r="L54" s="27">
        <f>SUM(L39:L53)</f>
        <v>3</v>
      </c>
      <c r="M54" s="28">
        <f>K54/J54</f>
        <v>0.86363636363636365</v>
      </c>
      <c r="N54" s="27">
        <f>SUM(N39:N53)</f>
        <v>20</v>
      </c>
      <c r="O54" s="27">
        <f>SUM(O39:O53)</f>
        <v>10</v>
      </c>
      <c r="P54" s="27">
        <f>N54-O54</f>
        <v>10</v>
      </c>
      <c r="Q54" s="28">
        <f>O54/N54</f>
        <v>0.5</v>
      </c>
      <c r="R54" s="27">
        <f>SUM(R39:R53)</f>
        <v>5</v>
      </c>
      <c r="S54" s="27">
        <f>SUM(S39:S53)</f>
        <v>0</v>
      </c>
      <c r="T54" s="27">
        <f>R54-S54</f>
        <v>5</v>
      </c>
      <c r="U54" s="28">
        <f>S54/R54</f>
        <v>0</v>
      </c>
      <c r="V54" s="27">
        <f>SUM(V39:V53)</f>
        <v>209</v>
      </c>
      <c r="W54" s="27">
        <f>SUM(W39:W53)</f>
        <v>159</v>
      </c>
      <c r="X54" s="27">
        <f>SUM(X39:X53)</f>
        <v>50</v>
      </c>
      <c r="Y54" s="28">
        <f t="shared" si="13"/>
        <v>0.76076555023923442</v>
      </c>
    </row>
    <row r="55" spans="1:25" ht="14.6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>
        <v>3</v>
      </c>
      <c r="L55" s="40">
        <f>J55-K55</f>
        <v>0</v>
      </c>
      <c r="M55" s="42">
        <f>K55/J55</f>
        <v>1</v>
      </c>
      <c r="N55" s="40">
        <v>3</v>
      </c>
      <c r="O55" s="41">
        <v>0</v>
      </c>
      <c r="P55" s="40">
        <v>3</v>
      </c>
      <c r="Q55" s="42">
        <f>O55/N55</f>
        <v>0</v>
      </c>
      <c r="R55" s="42"/>
      <c r="S55" s="43"/>
      <c r="T55" s="42"/>
      <c r="U55" s="42"/>
      <c r="V55" s="40">
        <f>F55+J55+N55</f>
        <v>13</v>
      </c>
      <c r="W55" s="40">
        <f>G55+K55+O55</f>
        <v>10</v>
      </c>
      <c r="X55" s="40">
        <f t="shared" ref="X55:X69" si="15">V55-W55</f>
        <v>3</v>
      </c>
      <c r="Y55" s="42">
        <f t="shared" si="13"/>
        <v>0.76923076923076927</v>
      </c>
    </row>
    <row r="56" spans="1:25" ht="14.6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>
        <v>2</v>
      </c>
      <c r="L56" s="40">
        <f>J56-K56</f>
        <v>1</v>
      </c>
      <c r="M56" s="42">
        <f>K56/J56</f>
        <v>0.66666666666666663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12</v>
      </c>
      <c r="X56" s="40">
        <f t="shared" si="15"/>
        <v>1</v>
      </c>
      <c r="Y56" s="42">
        <f t="shared" si="13"/>
        <v>0.92307692307692313</v>
      </c>
    </row>
    <row r="57" spans="1:25" ht="14.6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  <c r="V57" s="40">
        <f>F57+N57</f>
        <v>12</v>
      </c>
      <c r="W57" s="40">
        <f>G57+O57</f>
        <v>12</v>
      </c>
      <c r="X57" s="40">
        <f t="shared" si="15"/>
        <v>0</v>
      </c>
      <c r="Y57" s="42">
        <f>W58/V57</f>
        <v>0.83333333333333337</v>
      </c>
    </row>
    <row r="58" spans="1:25" ht="14.6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10</v>
      </c>
      <c r="H58" s="40">
        <f t="shared" si="14"/>
        <v>0</v>
      </c>
      <c r="I58" s="42">
        <f t="shared" si="9"/>
        <v>1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10</v>
      </c>
      <c r="X58" s="40">
        <f t="shared" si="15"/>
        <v>0</v>
      </c>
      <c r="Y58" s="42">
        <f t="shared" ref="Y58:Y86" si="18">W58/V58</f>
        <v>1</v>
      </c>
    </row>
    <row r="59" spans="1:25" ht="14.6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9</v>
      </c>
      <c r="H59" s="40">
        <f t="shared" si="14"/>
        <v>1</v>
      </c>
      <c r="I59" s="42">
        <f t="shared" si="9"/>
        <v>0.9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  <c r="V59" s="40">
        <f t="shared" si="16"/>
        <v>12</v>
      </c>
      <c r="W59" s="40">
        <f t="shared" si="17"/>
        <v>11</v>
      </c>
      <c r="X59" s="40">
        <f t="shared" si="15"/>
        <v>1</v>
      </c>
      <c r="Y59" s="42">
        <f t="shared" si="18"/>
        <v>0.91666666666666663</v>
      </c>
    </row>
    <row r="60" spans="1:25" ht="14.6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3</v>
      </c>
      <c r="H60" s="40">
        <f t="shared" si="14"/>
        <v>11</v>
      </c>
      <c r="I60" s="42">
        <f t="shared" si="9"/>
        <v>0.21428571428571427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3</v>
      </c>
      <c r="X60" s="40">
        <f t="shared" si="15"/>
        <v>11</v>
      </c>
      <c r="Y60" s="42">
        <f t="shared" si="18"/>
        <v>0.21428571428571427</v>
      </c>
    </row>
    <row r="61" spans="1:25" ht="14.6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4</v>
      </c>
      <c r="H61" s="40">
        <f t="shared" si="14"/>
        <v>4</v>
      </c>
      <c r="I61" s="42">
        <f t="shared" ref="I61:I86" si="19">G61/F61</f>
        <v>0.5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4</v>
      </c>
      <c r="X61" s="40">
        <f t="shared" si="15"/>
        <v>4</v>
      </c>
      <c r="Y61" s="42">
        <f t="shared" si="18"/>
        <v>0.5</v>
      </c>
    </row>
    <row r="62" spans="1:25" ht="14.6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6</v>
      </c>
      <c r="H62" s="40">
        <f t="shared" si="14"/>
        <v>2</v>
      </c>
      <c r="I62" s="42">
        <f t="shared" si="19"/>
        <v>0.75</v>
      </c>
      <c r="J62" s="40">
        <v>3</v>
      </c>
      <c r="K62" s="41"/>
      <c r="L62" s="40">
        <f>J62-K62</f>
        <v>3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6</v>
      </c>
      <c r="X62" s="40">
        <f t="shared" si="15"/>
        <v>5</v>
      </c>
      <c r="Y62" s="42">
        <f t="shared" si="18"/>
        <v>0.54545454545454541</v>
      </c>
    </row>
    <row r="63" spans="1:25" ht="14.6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4</v>
      </c>
      <c r="H63" s="40">
        <f t="shared" si="14"/>
        <v>6</v>
      </c>
      <c r="I63" s="42">
        <f t="shared" si="19"/>
        <v>0.4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4</v>
      </c>
      <c r="X63" s="40">
        <f t="shared" si="15"/>
        <v>7</v>
      </c>
      <c r="Y63" s="42">
        <f t="shared" si="18"/>
        <v>0.36363636363636365</v>
      </c>
    </row>
    <row r="64" spans="1:25" ht="14.6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25" ht="14.6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5</v>
      </c>
      <c r="H65" s="40">
        <f t="shared" si="14"/>
        <v>1</v>
      </c>
      <c r="I65" s="42">
        <f t="shared" si="19"/>
        <v>0.83333333333333337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5</v>
      </c>
      <c r="X65" s="40">
        <f t="shared" si="15"/>
        <v>1</v>
      </c>
      <c r="Y65" s="42">
        <f t="shared" si="18"/>
        <v>0.83333333333333337</v>
      </c>
    </row>
    <row r="66" spans="1:25" ht="14.6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14"/>
        <v>0</v>
      </c>
      <c r="I66" s="42">
        <f t="shared" si="19"/>
        <v>1</v>
      </c>
      <c r="J66" s="40"/>
      <c r="K66" s="41"/>
      <c r="L66" s="40"/>
      <c r="M66" s="42"/>
      <c r="N66" s="40">
        <v>6</v>
      </c>
      <c r="O66" s="41">
        <v>5</v>
      </c>
      <c r="P66" s="40">
        <f>N66-O66</f>
        <v>1</v>
      </c>
      <c r="Q66" s="42">
        <f t="shared" ref="Q66:Q71" si="20">O66/N66</f>
        <v>0.83333333333333337</v>
      </c>
      <c r="R66" s="42"/>
      <c r="S66" s="43"/>
      <c r="T66" s="42"/>
      <c r="U66" s="42"/>
      <c r="V66" s="40">
        <f t="shared" si="16"/>
        <v>14</v>
      </c>
      <c r="W66" s="40">
        <f t="shared" si="17"/>
        <v>13</v>
      </c>
      <c r="X66" s="40">
        <f t="shared" si="15"/>
        <v>1</v>
      </c>
      <c r="Y66" s="42">
        <f t="shared" si="18"/>
        <v>0.9285714285714286</v>
      </c>
    </row>
    <row r="67" spans="1:25" ht="14.6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14</v>
      </c>
      <c r="H67" s="40">
        <f t="shared" si="14"/>
        <v>0</v>
      </c>
      <c r="I67" s="42">
        <f t="shared" si="19"/>
        <v>1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14</v>
      </c>
      <c r="X67" s="40">
        <f t="shared" si="15"/>
        <v>2</v>
      </c>
      <c r="Y67" s="42">
        <f t="shared" si="18"/>
        <v>0.875</v>
      </c>
    </row>
    <row r="68" spans="1:25" ht="14.6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13</v>
      </c>
      <c r="H68" s="40">
        <f t="shared" si="14"/>
        <v>17</v>
      </c>
      <c r="I68" s="42">
        <f t="shared" si="19"/>
        <v>0.43333333333333335</v>
      </c>
      <c r="J68" s="40"/>
      <c r="K68" s="41"/>
      <c r="L68" s="40"/>
      <c r="M68" s="42"/>
      <c r="N68" s="40">
        <v>2</v>
      </c>
      <c r="O68" s="41">
        <v>2</v>
      </c>
      <c r="P68" s="40">
        <f>N68-O68</f>
        <v>0</v>
      </c>
      <c r="Q68" s="42">
        <f t="shared" si="20"/>
        <v>1</v>
      </c>
      <c r="R68" s="42"/>
      <c r="S68" s="43"/>
      <c r="T68" s="42"/>
      <c r="U68" s="42"/>
      <c r="V68" s="40">
        <f t="shared" si="16"/>
        <v>32</v>
      </c>
      <c r="W68" s="40">
        <f t="shared" si="17"/>
        <v>15</v>
      </c>
      <c r="X68" s="40">
        <f t="shared" si="15"/>
        <v>17</v>
      </c>
      <c r="Y68" s="42">
        <f t="shared" si="18"/>
        <v>0.46875</v>
      </c>
    </row>
    <row r="69" spans="1:25" ht="14.6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14</v>
      </c>
      <c r="H69" s="40">
        <f t="shared" si="14"/>
        <v>1</v>
      </c>
      <c r="I69" s="42">
        <f t="shared" si="19"/>
        <v>0.93333333333333335</v>
      </c>
      <c r="J69" s="40"/>
      <c r="K69" s="41"/>
      <c r="L69" s="40"/>
      <c r="M69" s="42"/>
      <c r="N69" s="40">
        <v>2</v>
      </c>
      <c r="O69" s="41">
        <v>0</v>
      </c>
      <c r="P69" s="40">
        <f>N69-O69</f>
        <v>2</v>
      </c>
      <c r="Q69" s="42">
        <f t="shared" si="20"/>
        <v>0</v>
      </c>
      <c r="R69" s="42"/>
      <c r="S69" s="43"/>
      <c r="T69" s="42"/>
      <c r="U69" s="42"/>
      <c r="V69" s="40">
        <f t="shared" si="16"/>
        <v>17</v>
      </c>
      <c r="W69" s="40">
        <f t="shared" si="17"/>
        <v>14</v>
      </c>
      <c r="X69" s="40">
        <f t="shared" si="15"/>
        <v>3</v>
      </c>
      <c r="Y69" s="42">
        <f t="shared" si="18"/>
        <v>0.82352941176470584</v>
      </c>
    </row>
    <row r="70" spans="1:25" s="44" customFormat="1" ht="14.6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123</v>
      </c>
      <c r="H70" s="27">
        <f>SUM(H55:H69)</f>
        <v>43</v>
      </c>
      <c r="I70" s="28">
        <f t="shared" si="19"/>
        <v>0.74096385542168675</v>
      </c>
      <c r="J70" s="27">
        <f>SUM(J55:J69)</f>
        <v>9</v>
      </c>
      <c r="K70" s="27">
        <f>SUM(K55:K69)</f>
        <v>5</v>
      </c>
      <c r="L70" s="27">
        <f>J70-K70</f>
        <v>4</v>
      </c>
      <c r="M70" s="28">
        <f>K70/J70</f>
        <v>0.55555555555555558</v>
      </c>
      <c r="N70" s="27">
        <f>SUM(N55:N69)</f>
        <v>20</v>
      </c>
      <c r="O70" s="27">
        <f>SUM(O55:O69)</f>
        <v>11</v>
      </c>
      <c r="P70" s="27">
        <f>SUM(P55:P69)</f>
        <v>9</v>
      </c>
      <c r="Q70" s="28">
        <f t="shared" si="20"/>
        <v>0.55000000000000004</v>
      </c>
      <c r="R70" s="28"/>
      <c r="S70" s="28"/>
      <c r="T70" s="28"/>
      <c r="U70" s="28"/>
      <c r="V70" s="27">
        <f>SUM(V55:V69)</f>
        <v>195</v>
      </c>
      <c r="W70" s="27">
        <f>SUM(W55:W69)</f>
        <v>139</v>
      </c>
      <c r="X70" s="27">
        <f>SUM(X55:X69)</f>
        <v>56</v>
      </c>
      <c r="Y70" s="28">
        <f t="shared" si="18"/>
        <v>0.71282051282051284</v>
      </c>
    </row>
    <row r="71" spans="1:25" ht="14.6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>
        <v>1</v>
      </c>
      <c r="P71" s="47">
        <f>N71-O71</f>
        <v>1</v>
      </c>
      <c r="Q71" s="49">
        <f t="shared" si="20"/>
        <v>0.5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1</v>
      </c>
      <c r="X71" s="47">
        <f t="shared" ref="X71:X84" si="24">V71-W71</f>
        <v>3</v>
      </c>
      <c r="Y71" s="49">
        <f t="shared" si="18"/>
        <v>0.25</v>
      </c>
    </row>
    <row r="72" spans="1:25" ht="14.6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14</v>
      </c>
      <c r="H72" s="47">
        <f t="shared" si="21"/>
        <v>0</v>
      </c>
      <c r="I72" s="49">
        <f t="shared" si="19"/>
        <v>1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14</v>
      </c>
      <c r="X72" s="47">
        <f t="shared" si="24"/>
        <v>0</v>
      </c>
      <c r="Y72" s="49">
        <f t="shared" si="18"/>
        <v>1</v>
      </c>
    </row>
    <row r="73" spans="1:25" ht="14.6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3</v>
      </c>
      <c r="H73" s="47">
        <f t="shared" si="21"/>
        <v>2</v>
      </c>
      <c r="I73" s="49">
        <f t="shared" si="19"/>
        <v>0.6</v>
      </c>
      <c r="J73" s="50">
        <v>5</v>
      </c>
      <c r="K73" s="48"/>
      <c r="L73" s="47">
        <f>J73-K73</f>
        <v>5</v>
      </c>
      <c r="M73" s="49">
        <f>K73/J73</f>
        <v>0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3</v>
      </c>
      <c r="X73" s="47">
        <f t="shared" si="24"/>
        <v>7</v>
      </c>
      <c r="Y73" s="49">
        <f t="shared" si="18"/>
        <v>0.3</v>
      </c>
    </row>
    <row r="74" spans="1:25" ht="14.6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28</v>
      </c>
      <c r="H74" s="47">
        <f t="shared" si="21"/>
        <v>33</v>
      </c>
      <c r="I74" s="49">
        <f t="shared" si="19"/>
        <v>0.45901639344262296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28</v>
      </c>
      <c r="X74" s="47">
        <f t="shared" si="24"/>
        <v>33</v>
      </c>
      <c r="Y74" s="49">
        <f t="shared" si="18"/>
        <v>0.45901639344262296</v>
      </c>
    </row>
    <row r="75" spans="1:25" ht="14.6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21"/>
        <v>0</v>
      </c>
      <c r="I75" s="49">
        <f t="shared" si="19"/>
        <v>1</v>
      </c>
      <c r="J75" s="50">
        <v>2</v>
      </c>
      <c r="K75" s="48">
        <v>2</v>
      </c>
      <c r="L75" s="47">
        <f>J75-K75</f>
        <v>0</v>
      </c>
      <c r="M75" s="49">
        <f>K75/J75</f>
        <v>1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17</v>
      </c>
      <c r="X75" s="47">
        <f t="shared" si="24"/>
        <v>1</v>
      </c>
      <c r="Y75" s="49">
        <f t="shared" si="18"/>
        <v>0.94444444444444442</v>
      </c>
    </row>
    <row r="76" spans="1:25" ht="14.6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13</v>
      </c>
      <c r="H76" s="47">
        <f t="shared" si="21"/>
        <v>4</v>
      </c>
      <c r="I76" s="49">
        <f t="shared" si="19"/>
        <v>0.76470588235294112</v>
      </c>
      <c r="J76" s="50"/>
      <c r="K76" s="48"/>
      <c r="L76" s="47"/>
      <c r="M76" s="49"/>
      <c r="N76" s="47">
        <v>5</v>
      </c>
      <c r="O76" s="48">
        <v>3</v>
      </c>
      <c r="P76" s="47">
        <f>N76-O76</f>
        <v>2</v>
      </c>
      <c r="Q76" s="49">
        <f>O76/N76</f>
        <v>0.6</v>
      </c>
      <c r="R76" s="49"/>
      <c r="S76" s="51"/>
      <c r="T76" s="49"/>
      <c r="U76" s="49"/>
      <c r="V76" s="47">
        <f t="shared" si="22"/>
        <v>22</v>
      </c>
      <c r="W76" s="47">
        <f t="shared" si="23"/>
        <v>16</v>
      </c>
      <c r="X76" s="47">
        <f t="shared" si="24"/>
        <v>6</v>
      </c>
      <c r="Y76" s="49">
        <f t="shared" si="18"/>
        <v>0.72727272727272729</v>
      </c>
    </row>
    <row r="77" spans="1:25" ht="14.6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1</v>
      </c>
      <c r="H77" s="47">
        <f t="shared" si="21"/>
        <v>6</v>
      </c>
      <c r="I77" s="49">
        <f t="shared" si="19"/>
        <v>0.14285714285714285</v>
      </c>
      <c r="J77" s="50"/>
      <c r="K77" s="48"/>
      <c r="L77" s="47"/>
      <c r="M77" s="49"/>
      <c r="N77" s="47">
        <v>10</v>
      </c>
      <c r="O77" s="48">
        <v>0</v>
      </c>
      <c r="P77" s="47">
        <f>N77-O77</f>
        <v>10</v>
      </c>
      <c r="Q77" s="49">
        <f>O77/N77</f>
        <v>0</v>
      </c>
      <c r="R77" s="49"/>
      <c r="S77" s="51"/>
      <c r="T77" s="49"/>
      <c r="U77" s="49"/>
      <c r="V77" s="47">
        <f t="shared" si="22"/>
        <v>17</v>
      </c>
      <c r="W77" s="47">
        <f t="shared" si="23"/>
        <v>1</v>
      </c>
      <c r="X77" s="47">
        <f t="shared" si="24"/>
        <v>16</v>
      </c>
      <c r="Y77" s="49">
        <f t="shared" si="18"/>
        <v>5.8823529411764705E-2</v>
      </c>
    </row>
    <row r="78" spans="1:25" ht="14.6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12</v>
      </c>
      <c r="H78" s="47">
        <f t="shared" si="21"/>
        <v>16</v>
      </c>
      <c r="I78" s="49">
        <f t="shared" si="19"/>
        <v>0.42857142857142855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3</v>
      </c>
      <c r="P78" s="47">
        <f>N78-O78</f>
        <v>4</v>
      </c>
      <c r="Q78" s="49">
        <f>O78/N78</f>
        <v>0.42857142857142855</v>
      </c>
      <c r="R78" s="49"/>
      <c r="S78" s="51"/>
      <c r="T78" s="49"/>
      <c r="U78" s="49"/>
      <c r="V78" s="47">
        <f t="shared" si="22"/>
        <v>39</v>
      </c>
      <c r="W78" s="47">
        <f t="shared" si="23"/>
        <v>15</v>
      </c>
      <c r="X78" s="47">
        <f t="shared" si="24"/>
        <v>24</v>
      </c>
      <c r="Y78" s="49">
        <f t="shared" si="18"/>
        <v>0.38461538461538464</v>
      </c>
    </row>
    <row r="79" spans="1:25" ht="14.6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8</v>
      </c>
      <c r="H79" s="47">
        <f t="shared" si="21"/>
        <v>2</v>
      </c>
      <c r="I79" s="49">
        <f t="shared" si="19"/>
        <v>0.8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8</v>
      </c>
      <c r="X79" s="47">
        <f t="shared" si="24"/>
        <v>2</v>
      </c>
      <c r="Y79" s="49">
        <f t="shared" si="18"/>
        <v>0.8</v>
      </c>
    </row>
    <row r="80" spans="1:25" ht="14.6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7</v>
      </c>
      <c r="H80" s="47">
        <f t="shared" si="21"/>
        <v>3</v>
      </c>
      <c r="I80" s="49">
        <f t="shared" si="19"/>
        <v>0.7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7</v>
      </c>
      <c r="X80" s="47">
        <f t="shared" si="24"/>
        <v>3</v>
      </c>
      <c r="Y80" s="49">
        <f t="shared" si="18"/>
        <v>0.7</v>
      </c>
    </row>
    <row r="81" spans="1:25" ht="14.6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9</v>
      </c>
      <c r="H81" s="47">
        <f t="shared" si="21"/>
        <v>1</v>
      </c>
      <c r="I81" s="49">
        <f t="shared" si="19"/>
        <v>0.9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9</v>
      </c>
      <c r="X81" s="47">
        <f t="shared" si="24"/>
        <v>1</v>
      </c>
      <c r="Y81" s="49">
        <f t="shared" si="18"/>
        <v>0.9</v>
      </c>
    </row>
    <row r="82" spans="1:25" ht="14.6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5</v>
      </c>
      <c r="H82" s="47">
        <f t="shared" si="21"/>
        <v>3</v>
      </c>
      <c r="I82" s="49">
        <f t="shared" si="19"/>
        <v>0.625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5</v>
      </c>
      <c r="X82" s="47">
        <f t="shared" si="24"/>
        <v>3</v>
      </c>
      <c r="Y82" s="49">
        <f t="shared" si="18"/>
        <v>0.625</v>
      </c>
    </row>
    <row r="83" spans="1:25" ht="14.6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5</v>
      </c>
      <c r="H83" s="47">
        <f t="shared" si="21"/>
        <v>4</v>
      </c>
      <c r="I83" s="49">
        <f t="shared" si="19"/>
        <v>0.55555555555555558</v>
      </c>
      <c r="J83" s="50"/>
      <c r="K83" s="48"/>
      <c r="L83" s="47"/>
      <c r="M83" s="49"/>
      <c r="N83" s="47">
        <v>2</v>
      </c>
      <c r="O83" s="48">
        <v>0</v>
      </c>
      <c r="P83" s="47">
        <f>N83-O83</f>
        <v>2</v>
      </c>
      <c r="Q83" s="49">
        <f>O83/N83</f>
        <v>0</v>
      </c>
      <c r="R83" s="49"/>
      <c r="S83" s="51"/>
      <c r="T83" s="49"/>
      <c r="U83" s="49"/>
      <c r="V83" s="47">
        <f t="shared" si="22"/>
        <v>11</v>
      </c>
      <c r="W83" s="47">
        <f t="shared" si="23"/>
        <v>5</v>
      </c>
      <c r="X83" s="47">
        <f t="shared" si="24"/>
        <v>6</v>
      </c>
      <c r="Y83" s="49">
        <f t="shared" si="18"/>
        <v>0.45454545454545453</v>
      </c>
    </row>
    <row r="84" spans="1:25" ht="14.6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1</v>
      </c>
      <c r="H84" s="47">
        <f t="shared" si="21"/>
        <v>7</v>
      </c>
      <c r="I84" s="49">
        <f t="shared" si="19"/>
        <v>0.125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1</v>
      </c>
      <c r="X84" s="47">
        <f t="shared" si="24"/>
        <v>9</v>
      </c>
      <c r="Y84" s="49">
        <f t="shared" si="18"/>
        <v>0.1</v>
      </c>
    </row>
    <row r="85" spans="1:25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121</v>
      </c>
      <c r="H85" s="27">
        <f>SUM(H71:H84)</f>
        <v>83</v>
      </c>
      <c r="I85" s="28">
        <f t="shared" si="19"/>
        <v>0.59313725490196079</v>
      </c>
      <c r="J85" s="27">
        <f>SUM(J71:J84)</f>
        <v>11</v>
      </c>
      <c r="K85" s="27">
        <f>SUM(K71:K84)</f>
        <v>2</v>
      </c>
      <c r="L85" s="27">
        <f>J85-K85</f>
        <v>9</v>
      </c>
      <c r="M85" s="28">
        <f>K85/J85</f>
        <v>0.18181818181818182</v>
      </c>
      <c r="N85" s="27">
        <f>SUM(N71:N84)</f>
        <v>29</v>
      </c>
      <c r="O85" s="27">
        <f>SUM(O71:O84)</f>
        <v>7</v>
      </c>
      <c r="P85" s="27">
        <f>SUM(P71:P84)</f>
        <v>22</v>
      </c>
      <c r="Q85" s="28">
        <f>O85/N85</f>
        <v>0.2413793103448276</v>
      </c>
      <c r="R85" s="28"/>
      <c r="S85" s="28"/>
      <c r="T85" s="28"/>
      <c r="U85" s="28"/>
      <c r="V85" s="27">
        <f>SUM(V71:V84)</f>
        <v>244</v>
      </c>
      <c r="W85" s="27">
        <f>SUM(W71:W84)</f>
        <v>130</v>
      </c>
      <c r="X85" s="27">
        <f>SUM(X71:X84)</f>
        <v>114</v>
      </c>
      <c r="Y85" s="28">
        <f t="shared" si="18"/>
        <v>0.53278688524590168</v>
      </c>
    </row>
    <row r="86" spans="1:25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993</v>
      </c>
      <c r="G86" s="27">
        <f>G38+G54+G70+G85</f>
        <v>712</v>
      </c>
      <c r="H86" s="27">
        <f>H38+H54+H70+H85</f>
        <v>281</v>
      </c>
      <c r="I86" s="28">
        <f t="shared" si="19"/>
        <v>0.71701913393756289</v>
      </c>
      <c r="J86" s="27">
        <f>J38+J54+J70+J85</f>
        <v>83</v>
      </c>
      <c r="K86" s="27">
        <f>K38+K54+K70+K85</f>
        <v>50</v>
      </c>
      <c r="L86" s="27">
        <f>L38+L54+L70+L85</f>
        <v>33</v>
      </c>
      <c r="M86" s="28">
        <f>K86/J86</f>
        <v>0.60240963855421692</v>
      </c>
      <c r="N86" s="27">
        <f>N38+N54+N70+N85</f>
        <v>172</v>
      </c>
      <c r="O86" s="27">
        <f>O38+O54+O70+O85</f>
        <v>86</v>
      </c>
      <c r="P86" s="27">
        <f>P38+P54+P70+P85</f>
        <v>86</v>
      </c>
      <c r="Q86" s="28">
        <f>O86/N86</f>
        <v>0.5</v>
      </c>
      <c r="R86" s="53">
        <f>R38+R54</f>
        <v>9</v>
      </c>
      <c r="S86" s="53">
        <f>S38+S54</f>
        <v>2</v>
      </c>
      <c r="T86" s="53">
        <f>T38+T54</f>
        <v>7</v>
      </c>
      <c r="U86" s="28">
        <f>S86/R86</f>
        <v>0.22222222222222221</v>
      </c>
      <c r="V86" s="27">
        <f>V38+V54+V70+V85</f>
        <v>1257</v>
      </c>
      <c r="W86" s="27">
        <f>G86+K86+O86+S86</f>
        <v>850</v>
      </c>
      <c r="X86" s="27">
        <f>V86-W86</f>
        <v>407</v>
      </c>
      <c r="Y86" s="28">
        <f t="shared" si="18"/>
        <v>0.67621320604614166</v>
      </c>
    </row>
    <row r="87" spans="1:25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25" ht="12.7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25" ht="12.75" customHeight="1">
      <c r="A92" s="99" t="s">
        <v>213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461</v>
      </c>
      <c r="G96" s="58">
        <f t="shared" si="25"/>
        <v>338</v>
      </c>
      <c r="H96" s="58">
        <f t="shared" si="25"/>
        <v>123</v>
      </c>
      <c r="I96" s="59">
        <f t="shared" si="25"/>
        <v>0.73318872017353576</v>
      </c>
      <c r="J96" s="58">
        <f t="shared" si="25"/>
        <v>41</v>
      </c>
      <c r="K96" s="58">
        <f t="shared" si="25"/>
        <v>24</v>
      </c>
      <c r="L96" s="58">
        <f t="shared" si="25"/>
        <v>17</v>
      </c>
      <c r="M96" s="59">
        <f t="shared" si="25"/>
        <v>0.58536585365853655</v>
      </c>
      <c r="N96" s="58">
        <f t="shared" si="25"/>
        <v>103</v>
      </c>
      <c r="O96" s="58">
        <f t="shared" si="25"/>
        <v>58</v>
      </c>
      <c r="P96" s="58">
        <f t="shared" si="25"/>
        <v>45</v>
      </c>
      <c r="Q96" s="59">
        <f t="shared" si="25"/>
        <v>0.56310679611650483</v>
      </c>
      <c r="R96" s="58">
        <f t="shared" si="25"/>
        <v>4</v>
      </c>
      <c r="S96" s="58">
        <f t="shared" si="25"/>
        <v>2</v>
      </c>
      <c r="T96" s="58">
        <f t="shared" si="25"/>
        <v>2</v>
      </c>
      <c r="U96" s="59">
        <f t="shared" si="25"/>
        <v>0.5</v>
      </c>
      <c r="V96" s="58">
        <f t="shared" si="25"/>
        <v>609</v>
      </c>
      <c r="W96" s="58">
        <f t="shared" si="25"/>
        <v>422</v>
      </c>
      <c r="X96" s="58">
        <f t="shared" si="25"/>
        <v>187</v>
      </c>
      <c r="Y96" s="59">
        <f t="shared" si="25"/>
        <v>0.69293924466338264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130</v>
      </c>
      <c r="H97" s="60">
        <f t="shared" si="26"/>
        <v>32</v>
      </c>
      <c r="I97" s="61">
        <f t="shared" si="26"/>
        <v>0.80246913580246915</v>
      </c>
      <c r="J97" s="60">
        <f t="shared" si="26"/>
        <v>22</v>
      </c>
      <c r="K97" s="60">
        <f t="shared" si="26"/>
        <v>19</v>
      </c>
      <c r="L97" s="60">
        <f t="shared" si="26"/>
        <v>3</v>
      </c>
      <c r="M97" s="61">
        <f t="shared" si="26"/>
        <v>0.86363636363636365</v>
      </c>
      <c r="N97" s="60">
        <f t="shared" si="26"/>
        <v>20</v>
      </c>
      <c r="O97" s="60">
        <f t="shared" si="26"/>
        <v>10</v>
      </c>
      <c r="P97" s="60">
        <f t="shared" si="26"/>
        <v>10</v>
      </c>
      <c r="Q97" s="61">
        <f t="shared" si="26"/>
        <v>0.5</v>
      </c>
      <c r="R97" s="60">
        <f t="shared" si="26"/>
        <v>5</v>
      </c>
      <c r="S97" s="60">
        <f t="shared" si="26"/>
        <v>0</v>
      </c>
      <c r="T97" s="60">
        <f t="shared" si="26"/>
        <v>5</v>
      </c>
      <c r="U97" s="61">
        <f t="shared" si="26"/>
        <v>0</v>
      </c>
      <c r="V97" s="60">
        <f t="shared" si="26"/>
        <v>209</v>
      </c>
      <c r="W97" s="60">
        <f t="shared" si="26"/>
        <v>159</v>
      </c>
      <c r="X97" s="60">
        <f t="shared" si="26"/>
        <v>50</v>
      </c>
      <c r="Y97" s="61">
        <f t="shared" si="26"/>
        <v>0.76076555023923442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123</v>
      </c>
      <c r="H98" s="62">
        <f t="shared" si="27"/>
        <v>43</v>
      </c>
      <c r="I98" s="63">
        <f t="shared" si="27"/>
        <v>0.74096385542168675</v>
      </c>
      <c r="J98" s="62">
        <f t="shared" si="27"/>
        <v>9</v>
      </c>
      <c r="K98" s="62">
        <f t="shared" si="27"/>
        <v>5</v>
      </c>
      <c r="L98" s="62">
        <f t="shared" si="27"/>
        <v>4</v>
      </c>
      <c r="M98" s="63">
        <f t="shared" si="27"/>
        <v>0.55555555555555558</v>
      </c>
      <c r="N98" s="62">
        <f t="shared" si="27"/>
        <v>20</v>
      </c>
      <c r="O98" s="62">
        <f t="shared" si="27"/>
        <v>11</v>
      </c>
      <c r="P98" s="62">
        <f t="shared" si="27"/>
        <v>9</v>
      </c>
      <c r="Q98" s="63">
        <f t="shared" si="27"/>
        <v>0.55000000000000004</v>
      </c>
      <c r="R98" s="63"/>
      <c r="S98" s="63"/>
      <c r="T98" s="63"/>
      <c r="U98" s="63"/>
      <c r="V98" s="62">
        <f>V70</f>
        <v>195</v>
      </c>
      <c r="W98" s="62">
        <f>W70</f>
        <v>139</v>
      </c>
      <c r="X98" s="62">
        <f>X70</f>
        <v>56</v>
      </c>
      <c r="Y98" s="63">
        <f>Y70</f>
        <v>0.71282051282051284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121</v>
      </c>
      <c r="H99" s="64">
        <f t="shared" si="28"/>
        <v>83</v>
      </c>
      <c r="I99" s="65">
        <f t="shared" si="28"/>
        <v>0.59313725490196079</v>
      </c>
      <c r="J99" s="64">
        <f t="shared" si="28"/>
        <v>11</v>
      </c>
      <c r="K99" s="64">
        <f t="shared" si="28"/>
        <v>2</v>
      </c>
      <c r="L99" s="64">
        <f t="shared" si="28"/>
        <v>9</v>
      </c>
      <c r="M99" s="65">
        <f t="shared" si="28"/>
        <v>0.18181818181818182</v>
      </c>
      <c r="N99" s="64">
        <f t="shared" si="28"/>
        <v>29</v>
      </c>
      <c r="O99" s="64">
        <f t="shared" si="28"/>
        <v>7</v>
      </c>
      <c r="P99" s="64">
        <f t="shared" si="28"/>
        <v>22</v>
      </c>
      <c r="Q99" s="65">
        <f t="shared" si="28"/>
        <v>0.2413793103448276</v>
      </c>
      <c r="R99" s="65"/>
      <c r="S99" s="65"/>
      <c r="T99" s="65"/>
      <c r="U99" s="65"/>
      <c r="V99" s="64">
        <f>V85</f>
        <v>244</v>
      </c>
      <c r="W99" s="64">
        <f>W85</f>
        <v>130</v>
      </c>
      <c r="X99" s="64">
        <f>X85</f>
        <v>114</v>
      </c>
      <c r="Y99" s="65">
        <f>Y85</f>
        <v>0.53278688524590168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993</v>
      </c>
      <c r="G100" s="18">
        <f t="shared" si="29"/>
        <v>712</v>
      </c>
      <c r="H100" s="18">
        <f t="shared" si="29"/>
        <v>281</v>
      </c>
      <c r="I100" s="66">
        <f t="shared" si="29"/>
        <v>0.71701913393756289</v>
      </c>
      <c r="J100" s="18">
        <f t="shared" si="29"/>
        <v>83</v>
      </c>
      <c r="K100" s="18">
        <f t="shared" si="29"/>
        <v>50</v>
      </c>
      <c r="L100" s="18">
        <f t="shared" si="29"/>
        <v>33</v>
      </c>
      <c r="M100" s="66">
        <f t="shared" si="29"/>
        <v>0.60240963855421692</v>
      </c>
      <c r="N100" s="18">
        <f t="shared" si="29"/>
        <v>172</v>
      </c>
      <c r="O100" s="18">
        <f t="shared" si="29"/>
        <v>86</v>
      </c>
      <c r="P100" s="18">
        <f t="shared" si="29"/>
        <v>86</v>
      </c>
      <c r="Q100" s="66">
        <f t="shared" si="29"/>
        <v>0.5</v>
      </c>
      <c r="R100" s="67">
        <f t="shared" ref="R100:X100" si="30">R86</f>
        <v>9</v>
      </c>
      <c r="S100" s="67">
        <f t="shared" si="30"/>
        <v>2</v>
      </c>
      <c r="T100" s="67">
        <f t="shared" si="30"/>
        <v>7</v>
      </c>
      <c r="U100" s="66">
        <f t="shared" si="30"/>
        <v>0.22222222222222221</v>
      </c>
      <c r="V100" s="18">
        <f t="shared" si="30"/>
        <v>1257</v>
      </c>
      <c r="W100" s="18">
        <f t="shared" si="30"/>
        <v>850</v>
      </c>
      <c r="X100" s="18">
        <f t="shared" si="30"/>
        <v>407</v>
      </c>
      <c r="Y100" s="66">
        <f>W100/V100</f>
        <v>0.67621320604614166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11" spans="1:25" ht="38.85" customHeight="1">
      <c r="E111" s="124" t="s">
        <v>21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 customHeight="1">
      <c r="E113" s="128" t="s">
        <v>6</v>
      </c>
      <c r="F113" s="128"/>
      <c r="G113" s="128"/>
      <c r="H113" s="128"/>
      <c r="I113" s="129">
        <f>F86+J86</f>
        <v>1076</v>
      </c>
      <c r="J113" s="129"/>
      <c r="K113" s="129"/>
      <c r="L113" s="130">
        <f>G86+K86</f>
        <v>762</v>
      </c>
      <c r="M113" s="130"/>
      <c r="N113" s="130"/>
      <c r="O113" s="130">
        <f>I113-L113</f>
        <v>314</v>
      </c>
      <c r="P113" s="130"/>
      <c r="Q113" s="130"/>
      <c r="R113" s="131">
        <f>L113/I113</f>
        <v>0.70817843866171004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88</v>
      </c>
      <c r="M114" s="130"/>
      <c r="N114" s="130"/>
      <c r="O114" s="130">
        <f>I114-L114</f>
        <v>93</v>
      </c>
      <c r="P114" s="130"/>
      <c r="Q114" s="130"/>
      <c r="R114" s="131">
        <f>L114/I114</f>
        <v>0.48618784530386738</v>
      </c>
      <c r="S114" s="131"/>
      <c r="T114" s="131"/>
    </row>
    <row r="115" spans="5:20" ht="15.75" customHeight="1">
      <c r="E115" s="128" t="s">
        <v>8</v>
      </c>
      <c r="F115" s="128"/>
      <c r="G115" s="128"/>
      <c r="H115" s="128"/>
      <c r="I115" s="129">
        <f>SUM(I113:I114)</f>
        <v>1257</v>
      </c>
      <c r="J115" s="129"/>
      <c r="K115" s="129"/>
      <c r="L115" s="130">
        <f>SUM(L113:L114)</f>
        <v>850</v>
      </c>
      <c r="M115" s="130"/>
      <c r="N115" s="130"/>
      <c r="O115" s="130">
        <f>SUM(O113:O114)</f>
        <v>407</v>
      </c>
      <c r="P115" s="130"/>
      <c r="Q115" s="130"/>
      <c r="R115" s="131">
        <f>L115/I115</f>
        <v>0.67621320604614166</v>
      </c>
      <c r="S115" s="131"/>
      <c r="T115" s="131"/>
    </row>
    <row r="116" spans="5:20" ht="15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 ht="31.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2.7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25.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4.65" customHeight="1">
      <c r="E121" s="68" t="s">
        <v>54</v>
      </c>
      <c r="F121" s="71">
        <v>1974</v>
      </c>
      <c r="G121" s="71">
        <v>735</v>
      </c>
      <c r="H121" s="71">
        <f>F121-G121</f>
        <v>1239</v>
      </c>
      <c r="I121" s="72">
        <f>G121/F121</f>
        <v>0.37234042553191488</v>
      </c>
      <c r="J121" s="71">
        <v>450</v>
      </c>
      <c r="K121" s="71">
        <v>99</v>
      </c>
      <c r="L121" s="71">
        <f>J121-K121</f>
        <v>351</v>
      </c>
      <c r="M121" s="72">
        <f>K121/J121</f>
        <v>0.22</v>
      </c>
    </row>
    <row r="122" spans="5:20" ht="14.65" customHeight="1">
      <c r="E122" s="68" t="s">
        <v>99</v>
      </c>
      <c r="F122" s="71">
        <v>1366</v>
      </c>
      <c r="G122" s="71">
        <v>410</v>
      </c>
      <c r="H122" s="71">
        <f>F122-G122</f>
        <v>956</v>
      </c>
      <c r="I122" s="72">
        <f>G122/F122</f>
        <v>0.3001464128843338</v>
      </c>
      <c r="J122" s="71">
        <v>414</v>
      </c>
      <c r="K122" s="71">
        <v>77</v>
      </c>
      <c r="L122" s="71">
        <f>J122-K122</f>
        <v>337</v>
      </c>
      <c r="M122" s="72">
        <f>K122/J122</f>
        <v>0.1859903381642512</v>
      </c>
    </row>
    <row r="123" spans="5:20" ht="14.65" customHeight="1">
      <c r="E123" s="68" t="s">
        <v>123</v>
      </c>
      <c r="F123" s="71">
        <v>1423</v>
      </c>
      <c r="G123" s="71">
        <v>414</v>
      </c>
      <c r="H123" s="71">
        <f>F123-G123</f>
        <v>1009</v>
      </c>
      <c r="I123" s="72">
        <f>G123/F123</f>
        <v>0.29093464511595224</v>
      </c>
      <c r="J123" s="71">
        <v>371</v>
      </c>
      <c r="K123" s="71">
        <v>63</v>
      </c>
      <c r="L123" s="71">
        <f>J123-K123</f>
        <v>308</v>
      </c>
      <c r="M123" s="72">
        <f>K123/J123</f>
        <v>0.16981132075471697</v>
      </c>
    </row>
    <row r="124" spans="5:20" ht="14.65" customHeight="1">
      <c r="E124" s="68" t="s">
        <v>146</v>
      </c>
      <c r="F124" s="71">
        <v>1908</v>
      </c>
      <c r="G124" s="71">
        <v>675</v>
      </c>
      <c r="H124" s="71">
        <f>F124-G124</f>
        <v>1233</v>
      </c>
      <c r="I124" s="72">
        <f>G124/F124</f>
        <v>0.35377358490566035</v>
      </c>
      <c r="J124" s="71">
        <v>444</v>
      </c>
      <c r="K124" s="71">
        <v>62</v>
      </c>
      <c r="L124" s="71">
        <f>J124-K124</f>
        <v>382</v>
      </c>
      <c r="M124" s="72">
        <f>K124/J124</f>
        <v>0.13963963963963963</v>
      </c>
    </row>
    <row r="125" spans="5:20" ht="12.75" customHeight="1">
      <c r="E125" s="68" t="s">
        <v>175</v>
      </c>
      <c r="F125" s="68">
        <f>F121+F122+F123+F124</f>
        <v>6671</v>
      </c>
      <c r="G125" s="68">
        <f>G121+G122+G123+G124</f>
        <v>2234</v>
      </c>
      <c r="H125" s="68">
        <f>H121+H122+H123+H124</f>
        <v>4437</v>
      </c>
      <c r="I125" s="73">
        <f>G125/F125</f>
        <v>0.33488232648778293</v>
      </c>
      <c r="J125" s="68">
        <f>J121+J122+J123+J124</f>
        <v>1679</v>
      </c>
      <c r="K125" s="68">
        <f>K121+K122+K123+K124</f>
        <v>301</v>
      </c>
      <c r="L125" s="68">
        <f>L121+L122+L123+L124</f>
        <v>1378</v>
      </c>
      <c r="M125" s="73">
        <f>K125/J125</f>
        <v>0.17927337701012508</v>
      </c>
    </row>
    <row r="126" spans="5:20" ht="12.75" customHeight="1">
      <c r="E126" s="74" t="s">
        <v>184</v>
      </c>
      <c r="H126" s="75"/>
    </row>
    <row r="127" spans="5:20" ht="12.75" customHeight="1">
      <c r="E127" s="74" t="s">
        <v>185</v>
      </c>
      <c r="H127" s="75"/>
    </row>
    <row r="137" spans="1:21" ht="14.6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4.6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4.6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4.65" customHeight="1">
      <c r="A140" s="99" t="s">
        <v>214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4.6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4.6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4.65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502</v>
      </c>
      <c r="G143" s="76">
        <f t="shared" si="31"/>
        <v>362</v>
      </c>
      <c r="H143" s="76">
        <f>F143-G143</f>
        <v>140</v>
      </c>
      <c r="I143" s="77">
        <f>G143/F143</f>
        <v>0.7211155378486056</v>
      </c>
      <c r="J143" s="78">
        <f t="shared" ref="J143:K147" si="32">F121</f>
        <v>1974</v>
      </c>
      <c r="K143" s="78">
        <f t="shared" si="32"/>
        <v>735</v>
      </c>
      <c r="L143" s="79">
        <f>J143-K143</f>
        <v>1239</v>
      </c>
      <c r="M143" s="77">
        <f>K143/J143</f>
        <v>0.37234042553191488</v>
      </c>
      <c r="N143" s="76">
        <f t="shared" ref="N143:O147" si="33">N96+R96</f>
        <v>107</v>
      </c>
      <c r="O143" s="76">
        <f t="shared" si="33"/>
        <v>60</v>
      </c>
      <c r="P143" s="76">
        <f>N143-O143</f>
        <v>47</v>
      </c>
      <c r="Q143" s="77">
        <f>O143/N143</f>
        <v>0.56074766355140182</v>
      </c>
      <c r="R143" s="78">
        <f t="shared" ref="R143:S147" si="34">J121</f>
        <v>450</v>
      </c>
      <c r="S143" s="78">
        <f t="shared" si="34"/>
        <v>99</v>
      </c>
      <c r="T143" s="79">
        <f>R143-S143</f>
        <v>351</v>
      </c>
      <c r="U143" s="77">
        <f>S143/R143</f>
        <v>0.22</v>
      </c>
    </row>
    <row r="144" spans="1:21" ht="14.65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149</v>
      </c>
      <c r="H144" s="80">
        <f>F144-G144</f>
        <v>35</v>
      </c>
      <c r="I144" s="81">
        <f>G144/F144</f>
        <v>0.80978260869565222</v>
      </c>
      <c r="J144" s="82">
        <f t="shared" si="32"/>
        <v>1366</v>
      </c>
      <c r="K144" s="82">
        <f t="shared" si="32"/>
        <v>410</v>
      </c>
      <c r="L144" s="83">
        <f>J144-K144</f>
        <v>956</v>
      </c>
      <c r="M144" s="81">
        <f>K144/J144</f>
        <v>0.3001464128843338</v>
      </c>
      <c r="N144" s="80">
        <f t="shared" si="33"/>
        <v>25</v>
      </c>
      <c r="O144" s="80">
        <f t="shared" si="33"/>
        <v>10</v>
      </c>
      <c r="P144" s="80">
        <f>N144-O144</f>
        <v>15</v>
      </c>
      <c r="Q144" s="81">
        <f>O144/N144</f>
        <v>0.4</v>
      </c>
      <c r="R144" s="82">
        <f t="shared" si="34"/>
        <v>414</v>
      </c>
      <c r="S144" s="82">
        <f t="shared" si="34"/>
        <v>77</v>
      </c>
      <c r="T144" s="83">
        <f>R144-S144</f>
        <v>337</v>
      </c>
      <c r="U144" s="81">
        <f>S144/R144</f>
        <v>0.1859903381642512</v>
      </c>
    </row>
    <row r="145" spans="1:21" ht="14.65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128</v>
      </c>
      <c r="H145" s="84">
        <f>F145-G145</f>
        <v>47</v>
      </c>
      <c r="I145" s="85">
        <f>G145/F145</f>
        <v>0.73142857142857143</v>
      </c>
      <c r="J145" s="86">
        <f t="shared" si="32"/>
        <v>1423</v>
      </c>
      <c r="K145" s="86">
        <f t="shared" si="32"/>
        <v>414</v>
      </c>
      <c r="L145" s="87">
        <f>J145-K145</f>
        <v>1009</v>
      </c>
      <c r="M145" s="85">
        <f>K145/J145</f>
        <v>0.29093464511595224</v>
      </c>
      <c r="N145" s="84">
        <f t="shared" si="33"/>
        <v>20</v>
      </c>
      <c r="O145" s="84">
        <f t="shared" si="33"/>
        <v>11</v>
      </c>
      <c r="P145" s="84">
        <f>N145-O145</f>
        <v>9</v>
      </c>
      <c r="Q145" s="85">
        <f>O145/N145</f>
        <v>0.55000000000000004</v>
      </c>
      <c r="R145" s="86">
        <f t="shared" si="34"/>
        <v>371</v>
      </c>
      <c r="S145" s="86">
        <f t="shared" si="34"/>
        <v>63</v>
      </c>
      <c r="T145" s="87">
        <f>R145-S145</f>
        <v>308</v>
      </c>
      <c r="U145" s="85">
        <f>S145/R145</f>
        <v>0.16981132075471697</v>
      </c>
    </row>
    <row r="146" spans="1:21" ht="14.65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123</v>
      </c>
      <c r="H146" s="88">
        <f>F146-G146</f>
        <v>92</v>
      </c>
      <c r="I146" s="89">
        <f>G146/F146</f>
        <v>0.5720930232558139</v>
      </c>
      <c r="J146" s="90">
        <f t="shared" si="32"/>
        <v>1908</v>
      </c>
      <c r="K146" s="90">
        <f t="shared" si="32"/>
        <v>675</v>
      </c>
      <c r="L146" s="91">
        <f>J146-K146</f>
        <v>1233</v>
      </c>
      <c r="M146" s="89">
        <f>K146/J146</f>
        <v>0.35377358490566035</v>
      </c>
      <c r="N146" s="88">
        <f t="shared" si="33"/>
        <v>29</v>
      </c>
      <c r="O146" s="88">
        <f t="shared" si="33"/>
        <v>7</v>
      </c>
      <c r="P146" s="88">
        <f>N146-O146</f>
        <v>22</v>
      </c>
      <c r="Q146" s="89">
        <f>O146/N146</f>
        <v>0.2413793103448276</v>
      </c>
      <c r="R146" s="90">
        <f t="shared" si="34"/>
        <v>444</v>
      </c>
      <c r="S146" s="90">
        <f t="shared" si="34"/>
        <v>62</v>
      </c>
      <c r="T146" s="91">
        <f>R146-S146</f>
        <v>382</v>
      </c>
      <c r="U146" s="89">
        <f>S146/R146</f>
        <v>0.13963963963963963</v>
      </c>
    </row>
    <row r="147" spans="1:21" ht="14.65" customHeight="1">
      <c r="A147" s="138" t="s">
        <v>175</v>
      </c>
      <c r="B147" s="138"/>
      <c r="C147" s="138"/>
      <c r="D147" s="138"/>
      <c r="E147" s="138"/>
      <c r="F147" s="92">
        <f t="shared" si="31"/>
        <v>1076</v>
      </c>
      <c r="G147" s="92">
        <f t="shared" si="31"/>
        <v>762</v>
      </c>
      <c r="H147" s="92">
        <f>F147-G147</f>
        <v>314</v>
      </c>
      <c r="I147" s="93">
        <f>G147/F147</f>
        <v>0.70817843866171004</v>
      </c>
      <c r="J147" s="94">
        <f t="shared" si="32"/>
        <v>6671</v>
      </c>
      <c r="K147" s="94">
        <f t="shared" si="32"/>
        <v>2234</v>
      </c>
      <c r="L147" s="95">
        <f>J147-K147</f>
        <v>4437</v>
      </c>
      <c r="M147" s="93">
        <f>K147/J147</f>
        <v>0.33488232648778293</v>
      </c>
      <c r="N147" s="92">
        <f t="shared" si="33"/>
        <v>181</v>
      </c>
      <c r="O147" s="92">
        <f t="shared" si="33"/>
        <v>88</v>
      </c>
      <c r="P147" s="92">
        <f>N147-O147</f>
        <v>93</v>
      </c>
      <c r="Q147" s="93">
        <f>O147/N147</f>
        <v>0.48618784530386738</v>
      </c>
      <c r="R147" s="94">
        <f t="shared" si="34"/>
        <v>1679</v>
      </c>
      <c r="S147" s="94">
        <f t="shared" si="34"/>
        <v>301</v>
      </c>
      <c r="T147" s="95">
        <f>R147-S147</f>
        <v>1378</v>
      </c>
      <c r="U147" s="93">
        <f>S147/R147</f>
        <v>0.17927337701012508</v>
      </c>
    </row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78740157480314998" right="0.78740157480314998" top="1.181102362204725" bottom="1.181102362204725" header="0.78740157480314998" footer="0.78740157480314998"/>
  <pageSetup paperSize="0" fitToWidth="0" fitToHeight="0" pageOrder="overThenDown" orientation="portrait" horizontalDpi="0" verticalDpi="0" copies="0"/>
  <headerFooter alignWithMargins="0">
    <oddHeader>&amp;C&amp;10&amp;A</oddHeader>
    <oddFooter>&amp;C&amp;10Página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workbookViewId="0"/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8" width="5.125" customWidth="1"/>
    <col min="9" max="9" width="7" customWidth="1"/>
    <col min="10" max="12" width="5.125" customWidth="1"/>
    <col min="13" max="13" width="7" customWidth="1"/>
    <col min="14" max="16" width="5.125" customWidth="1"/>
    <col min="17" max="17" width="6.625" customWidth="1"/>
    <col min="18" max="24" width="5.125" customWidth="1"/>
    <col min="25" max="25" width="6.875" customWidth="1"/>
    <col min="26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215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4.6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14</v>
      </c>
      <c r="H8" s="23">
        <f>F8-G8</f>
        <v>0</v>
      </c>
      <c r="I8" s="25">
        <f>G8/F8</f>
        <v>1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14</v>
      </c>
      <c r="X8" s="23">
        <f t="shared" ref="X8:X37" si="2">V8-W8</f>
        <v>0</v>
      </c>
      <c r="Y8" s="25">
        <f t="shared" ref="Y8:Y39" si="3">W8/V8</f>
        <v>1</v>
      </c>
    </row>
    <row r="9" spans="1:25" ht="14.6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26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10</v>
      </c>
      <c r="P9" s="23">
        <f>N9-O9</f>
        <v>0</v>
      </c>
      <c r="Q9" s="25">
        <f>O9/N9</f>
        <v>1</v>
      </c>
      <c r="R9" s="23"/>
      <c r="S9" s="24"/>
      <c r="T9" s="23"/>
      <c r="U9" s="25"/>
      <c r="V9" s="23">
        <f t="shared" si="0"/>
        <v>37</v>
      </c>
      <c r="W9" s="23">
        <f t="shared" si="1"/>
        <v>37</v>
      </c>
      <c r="X9" s="23">
        <f t="shared" si="2"/>
        <v>0</v>
      </c>
      <c r="Y9" s="25">
        <f t="shared" si="3"/>
        <v>1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1</v>
      </c>
      <c r="H10" s="23">
        <f>F10-G10</f>
        <v>19</v>
      </c>
      <c r="I10" s="25">
        <f>G10/F10</f>
        <v>0.05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1</v>
      </c>
      <c r="X10" s="23">
        <f t="shared" si="2"/>
        <v>21</v>
      </c>
      <c r="Y10" s="25">
        <f t="shared" si="3"/>
        <v>4.5454545454545456E-2</v>
      </c>
    </row>
    <row r="11" spans="1:25" ht="14.6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10</v>
      </c>
      <c r="P11" s="23">
        <f>N11-O11</f>
        <v>0</v>
      </c>
      <c r="Q11" s="25">
        <f>O11/N11</f>
        <v>1</v>
      </c>
      <c r="R11" s="23"/>
      <c r="S11" s="24"/>
      <c r="T11" s="23"/>
      <c r="U11" s="25"/>
      <c r="V11" s="23">
        <f t="shared" si="0"/>
        <v>10</v>
      </c>
      <c r="W11" s="23">
        <f t="shared" si="1"/>
        <v>10</v>
      </c>
      <c r="X11" s="23">
        <f t="shared" si="2"/>
        <v>0</v>
      </c>
      <c r="Y11" s="25">
        <f t="shared" si="3"/>
        <v>1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44</v>
      </c>
      <c r="H12" s="23">
        <f t="shared" ref="H12:H18" si="4">F12-G12</f>
        <v>1</v>
      </c>
      <c r="I12" s="25">
        <f t="shared" ref="I12:I18" si="5">G12/F12</f>
        <v>0.97777777777777775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44</v>
      </c>
      <c r="X12" s="23">
        <f t="shared" si="2"/>
        <v>1</v>
      </c>
      <c r="Y12" s="25">
        <f t="shared" si="3"/>
        <v>0.97777777777777775</v>
      </c>
    </row>
    <row r="13" spans="1:25" ht="14.6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28</v>
      </c>
      <c r="H13" s="23">
        <f t="shared" si="4"/>
        <v>33</v>
      </c>
      <c r="I13" s="25">
        <f t="shared" si="5"/>
        <v>0.45901639344262296</v>
      </c>
      <c r="J13" s="26"/>
      <c r="K13" s="24"/>
      <c r="L13" s="23"/>
      <c r="M13" s="25"/>
      <c r="N13" s="23">
        <v>25</v>
      </c>
      <c r="O13" s="24">
        <v>1</v>
      </c>
      <c r="P13" s="23">
        <f>N13-O13</f>
        <v>24</v>
      </c>
      <c r="Q13" s="25">
        <f>O13/N13</f>
        <v>0.04</v>
      </c>
      <c r="R13" s="23"/>
      <c r="S13" s="24"/>
      <c r="T13" s="23"/>
      <c r="U13" s="25"/>
      <c r="V13" s="23">
        <f t="shared" si="0"/>
        <v>86</v>
      </c>
      <c r="W13" s="23">
        <f t="shared" si="1"/>
        <v>29</v>
      </c>
      <c r="X13" s="23">
        <f t="shared" si="2"/>
        <v>57</v>
      </c>
      <c r="Y13" s="25">
        <f t="shared" si="3"/>
        <v>0.33720930232558138</v>
      </c>
    </row>
    <row r="14" spans="1:25" ht="14.6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/>
      <c r="H14" s="23">
        <f t="shared" si="4"/>
        <v>30</v>
      </c>
      <c r="I14" s="25">
        <f t="shared" si="5"/>
        <v>0</v>
      </c>
      <c r="J14" s="26">
        <v>15</v>
      </c>
      <c r="K14" s="24"/>
      <c r="L14" s="23">
        <f>J14-K14</f>
        <v>15</v>
      </c>
      <c r="M14" s="25">
        <f>K14/J14</f>
        <v>0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0</v>
      </c>
      <c r="X14" s="23">
        <f t="shared" si="2"/>
        <v>45</v>
      </c>
      <c r="Y14" s="25">
        <f t="shared" si="3"/>
        <v>0</v>
      </c>
    </row>
    <row r="15" spans="1:25" ht="14.65" customHeight="1">
      <c r="A15" s="103"/>
      <c r="B15" s="104"/>
      <c r="C15" s="105"/>
      <c r="D15" s="21"/>
      <c r="E15" s="22" t="s">
        <v>66</v>
      </c>
      <c r="F15" s="23">
        <v>10</v>
      </c>
      <c r="G15" s="24"/>
      <c r="H15" s="23">
        <f t="shared" si="4"/>
        <v>10</v>
      </c>
      <c r="I15" s="25">
        <f t="shared" si="5"/>
        <v>0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0</v>
      </c>
      <c r="X15" s="23">
        <f t="shared" si="2"/>
        <v>10</v>
      </c>
      <c r="Y15" s="25">
        <f t="shared" si="3"/>
        <v>0</v>
      </c>
    </row>
    <row r="16" spans="1:25" ht="14.65" customHeight="1">
      <c r="A16" s="103"/>
      <c r="B16" s="104"/>
      <c r="C16" s="105"/>
      <c r="D16" s="21"/>
      <c r="E16" s="22" t="s">
        <v>67</v>
      </c>
      <c r="F16" s="23">
        <v>3</v>
      </c>
      <c r="G16" s="24"/>
      <c r="H16" s="23">
        <f t="shared" si="4"/>
        <v>3</v>
      </c>
      <c r="I16" s="25">
        <f t="shared" si="5"/>
        <v>0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3</v>
      </c>
      <c r="W16" s="23">
        <f t="shared" si="1"/>
        <v>0</v>
      </c>
      <c r="X16" s="23">
        <f t="shared" si="2"/>
        <v>3</v>
      </c>
      <c r="Y16" s="25">
        <f t="shared" si="3"/>
        <v>0</v>
      </c>
    </row>
    <row r="17" spans="1:25" ht="14.65" customHeight="1">
      <c r="A17" s="103"/>
      <c r="B17" s="104"/>
      <c r="C17" s="105"/>
      <c r="D17" s="21"/>
      <c r="E17" s="22" t="s">
        <v>68</v>
      </c>
      <c r="F17" s="23">
        <v>23</v>
      </c>
      <c r="G17" s="24"/>
      <c r="H17" s="23">
        <f t="shared" si="4"/>
        <v>23</v>
      </c>
      <c r="I17" s="25">
        <f t="shared" si="5"/>
        <v>0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23</v>
      </c>
      <c r="W17" s="23">
        <f t="shared" si="1"/>
        <v>0</v>
      </c>
      <c r="X17" s="23">
        <f t="shared" si="2"/>
        <v>23</v>
      </c>
      <c r="Y17" s="25">
        <f t="shared" si="3"/>
        <v>0</v>
      </c>
    </row>
    <row r="18" spans="1:25" ht="14.65" customHeight="1">
      <c r="A18" s="103"/>
      <c r="B18" s="104"/>
      <c r="C18" s="105"/>
      <c r="D18" s="21"/>
      <c r="E18" s="22" t="s">
        <v>69</v>
      </c>
      <c r="F18" s="23">
        <v>20</v>
      </c>
      <c r="G18" s="24"/>
      <c r="H18" s="23">
        <f t="shared" si="4"/>
        <v>20</v>
      </c>
      <c r="I18" s="25">
        <f t="shared" si="5"/>
        <v>0</v>
      </c>
      <c r="J18" s="26"/>
      <c r="K18" s="24"/>
      <c r="L18" s="23"/>
      <c r="M18" s="25"/>
      <c r="N18" s="23">
        <v>2</v>
      </c>
      <c r="O18" s="24"/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0</v>
      </c>
      <c r="X18" s="23">
        <f t="shared" si="2"/>
        <v>22</v>
      </c>
      <c r="Y18" s="25">
        <f t="shared" si="3"/>
        <v>0</v>
      </c>
    </row>
    <row r="19" spans="1:25" ht="14.6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/>
      <c r="P19" s="23">
        <f>N19-O19</f>
        <v>34</v>
      </c>
      <c r="Q19" s="25">
        <f>O19/N19</f>
        <v>0</v>
      </c>
      <c r="R19" s="23"/>
      <c r="S19" s="24"/>
      <c r="T19" s="23"/>
      <c r="U19" s="25"/>
      <c r="V19" s="23">
        <f t="shared" si="0"/>
        <v>34</v>
      </c>
      <c r="W19" s="23">
        <f t="shared" si="1"/>
        <v>0</v>
      </c>
      <c r="X19" s="23">
        <f t="shared" si="2"/>
        <v>34</v>
      </c>
      <c r="Y19" s="25">
        <f t="shared" si="3"/>
        <v>0</v>
      </c>
    </row>
    <row r="20" spans="1:25" ht="14.65" customHeight="1">
      <c r="A20" s="103"/>
      <c r="B20" s="104"/>
      <c r="C20" s="105"/>
      <c r="D20" s="21"/>
      <c r="E20" s="22" t="s">
        <v>71</v>
      </c>
      <c r="F20" s="23">
        <v>29</v>
      </c>
      <c r="G20" s="24"/>
      <c r="H20" s="23">
        <f t="shared" ref="H20:H27" si="6">F20-G20</f>
        <v>29</v>
      </c>
      <c r="I20" s="25">
        <f t="shared" ref="I20:I27" si="7">G20/F20</f>
        <v>0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0</v>
      </c>
      <c r="X20" s="23">
        <f t="shared" si="2"/>
        <v>29</v>
      </c>
      <c r="Y20" s="25">
        <f t="shared" si="3"/>
        <v>0</v>
      </c>
    </row>
    <row r="21" spans="1:25" ht="14.65" customHeight="1">
      <c r="A21" s="103"/>
      <c r="B21" s="104"/>
      <c r="C21" s="105"/>
      <c r="D21" s="21"/>
      <c r="E21" s="22" t="s">
        <v>72</v>
      </c>
      <c r="F21" s="23">
        <v>10</v>
      </c>
      <c r="G21" s="24"/>
      <c r="H21" s="23">
        <f t="shared" si="6"/>
        <v>10</v>
      </c>
      <c r="I21" s="25">
        <f t="shared" si="7"/>
        <v>0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10</v>
      </c>
      <c r="W21" s="23">
        <f t="shared" si="1"/>
        <v>0</v>
      </c>
      <c r="X21" s="23">
        <f t="shared" si="2"/>
        <v>10</v>
      </c>
      <c r="Y21" s="25">
        <f t="shared" si="3"/>
        <v>0</v>
      </c>
    </row>
    <row r="22" spans="1:25" ht="14.65" customHeight="1">
      <c r="A22" s="103"/>
      <c r="B22" s="104"/>
      <c r="C22" s="105"/>
      <c r="D22" s="21"/>
      <c r="E22" s="22" t="s">
        <v>73</v>
      </c>
      <c r="F22" s="23">
        <v>8</v>
      </c>
      <c r="G22" s="24"/>
      <c r="H22" s="23">
        <f t="shared" si="6"/>
        <v>8</v>
      </c>
      <c r="I22" s="25">
        <f t="shared" si="7"/>
        <v>0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8</v>
      </c>
      <c r="W22" s="23">
        <f t="shared" si="1"/>
        <v>0</v>
      </c>
      <c r="X22" s="23">
        <f t="shared" si="2"/>
        <v>8</v>
      </c>
      <c r="Y22" s="25">
        <f t="shared" si="3"/>
        <v>0</v>
      </c>
    </row>
    <row r="23" spans="1:25" ht="14.65" customHeight="1">
      <c r="A23" s="103"/>
      <c r="B23" s="104"/>
      <c r="C23" s="105"/>
      <c r="D23" s="21"/>
      <c r="E23" s="22" t="s">
        <v>74</v>
      </c>
      <c r="F23" s="23">
        <v>10</v>
      </c>
      <c r="G23" s="24"/>
      <c r="H23" s="23">
        <f t="shared" si="6"/>
        <v>10</v>
      </c>
      <c r="I23" s="25">
        <f t="shared" si="7"/>
        <v>0</v>
      </c>
      <c r="J23" s="26"/>
      <c r="K23" s="24"/>
      <c r="L23" s="23"/>
      <c r="M23" s="25"/>
      <c r="N23" s="23">
        <v>4</v>
      </c>
      <c r="O23" s="24"/>
      <c r="P23" s="23">
        <f>N23-O23</f>
        <v>4</v>
      </c>
      <c r="Q23" s="25">
        <f>O23/N23</f>
        <v>0</v>
      </c>
      <c r="R23" s="23"/>
      <c r="S23" s="24"/>
      <c r="T23" s="23"/>
      <c r="U23" s="25"/>
      <c r="V23" s="23">
        <f t="shared" si="0"/>
        <v>14</v>
      </c>
      <c r="W23" s="23">
        <f t="shared" si="1"/>
        <v>0</v>
      </c>
      <c r="X23" s="23">
        <f t="shared" si="2"/>
        <v>14</v>
      </c>
      <c r="Y23" s="25">
        <f t="shared" si="3"/>
        <v>0</v>
      </c>
    </row>
    <row r="24" spans="1:25" ht="14.65" customHeight="1">
      <c r="A24" s="103"/>
      <c r="B24" s="104"/>
      <c r="C24" s="105"/>
      <c r="D24" s="21"/>
      <c r="E24" s="22" t="s">
        <v>75</v>
      </c>
      <c r="F24" s="23">
        <v>40</v>
      </c>
      <c r="G24" s="24"/>
      <c r="H24" s="23">
        <f t="shared" si="6"/>
        <v>40</v>
      </c>
      <c r="I24" s="25">
        <f t="shared" si="7"/>
        <v>0</v>
      </c>
      <c r="J24" s="26"/>
      <c r="K24" s="24"/>
      <c r="L24" s="23"/>
      <c r="M24" s="25"/>
      <c r="N24" s="23">
        <v>8</v>
      </c>
      <c r="O24" s="24"/>
      <c r="P24" s="23">
        <f>N24-O24</f>
        <v>8</v>
      </c>
      <c r="Q24" s="25">
        <f>O24/N24</f>
        <v>0</v>
      </c>
      <c r="R24" s="23"/>
      <c r="S24" s="24"/>
      <c r="T24" s="23"/>
      <c r="U24" s="25"/>
      <c r="V24" s="23">
        <f t="shared" si="0"/>
        <v>48</v>
      </c>
      <c r="W24" s="23">
        <f t="shared" si="1"/>
        <v>0</v>
      </c>
      <c r="X24" s="23">
        <f t="shared" si="2"/>
        <v>48</v>
      </c>
      <c r="Y24" s="25">
        <f t="shared" si="3"/>
        <v>0</v>
      </c>
    </row>
    <row r="25" spans="1:25" ht="14.6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4.6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7</v>
      </c>
      <c r="H26" s="23">
        <f t="shared" si="6"/>
        <v>2</v>
      </c>
      <c r="I26" s="25">
        <f t="shared" si="7"/>
        <v>0.77777777777777779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  <c r="V26" s="23">
        <f t="shared" si="0"/>
        <v>12</v>
      </c>
      <c r="W26" s="23">
        <f t="shared" si="1"/>
        <v>10</v>
      </c>
      <c r="X26" s="23">
        <f t="shared" si="2"/>
        <v>2</v>
      </c>
      <c r="Y26" s="25">
        <f t="shared" si="3"/>
        <v>0.83333333333333337</v>
      </c>
    </row>
    <row r="27" spans="1:25" ht="14.6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0</v>
      </c>
      <c r="H27" s="23">
        <f t="shared" si="6"/>
        <v>9</v>
      </c>
      <c r="I27" s="25">
        <f t="shared" si="7"/>
        <v>0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0</v>
      </c>
      <c r="X27" s="23">
        <f t="shared" si="2"/>
        <v>9</v>
      </c>
      <c r="Y27" s="25">
        <f t="shared" si="3"/>
        <v>0</v>
      </c>
    </row>
    <row r="28" spans="1:25" ht="14.6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>
        <v>7</v>
      </c>
      <c r="L28" s="23">
        <f>J28-K28</f>
        <v>1</v>
      </c>
      <c r="M28" s="25">
        <f>K28/J28</f>
        <v>0.875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7</v>
      </c>
      <c r="X28" s="23">
        <f t="shared" si="2"/>
        <v>1</v>
      </c>
      <c r="Y28" s="25">
        <f t="shared" si="3"/>
        <v>0.875</v>
      </c>
    </row>
    <row r="29" spans="1:25" ht="14.6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12</v>
      </c>
      <c r="H29" s="23">
        <f t="shared" ref="H29:H53" si="8">F29-G29</f>
        <v>0</v>
      </c>
      <c r="I29" s="25">
        <f t="shared" ref="I29:I60" si="9">G29/F29</f>
        <v>1</v>
      </c>
      <c r="J29" s="26">
        <v>4</v>
      </c>
      <c r="K29" s="24">
        <v>1</v>
      </c>
      <c r="L29" s="23">
        <f>J29-K29</f>
        <v>3</v>
      </c>
      <c r="M29" s="25">
        <f>K29/J29</f>
        <v>0.25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13</v>
      </c>
      <c r="X29" s="23">
        <f t="shared" si="2"/>
        <v>3</v>
      </c>
      <c r="Y29" s="25">
        <f t="shared" si="3"/>
        <v>0.8125</v>
      </c>
    </row>
    <row r="30" spans="1:25" ht="14.6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4.6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10</v>
      </c>
      <c r="H31" s="23">
        <f t="shared" si="8"/>
        <v>0</v>
      </c>
      <c r="I31" s="25">
        <f t="shared" si="9"/>
        <v>1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3</v>
      </c>
      <c r="T31" s="23">
        <f>R31-S31</f>
        <v>1</v>
      </c>
      <c r="U31" s="25">
        <f>S31/R31</f>
        <v>0.75</v>
      </c>
      <c r="V31" s="23">
        <f t="shared" si="0"/>
        <v>14</v>
      </c>
      <c r="W31" s="23">
        <f t="shared" si="1"/>
        <v>13</v>
      </c>
      <c r="X31" s="23">
        <f t="shared" si="2"/>
        <v>1</v>
      </c>
      <c r="Y31" s="25">
        <f t="shared" si="3"/>
        <v>0.9285714285714286</v>
      </c>
    </row>
    <row r="32" spans="1:25" ht="14.6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4</v>
      </c>
      <c r="H32" s="23">
        <f t="shared" si="8"/>
        <v>6</v>
      </c>
      <c r="I32" s="25">
        <f t="shared" si="9"/>
        <v>0.4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4</v>
      </c>
      <c r="X32" s="23">
        <f t="shared" si="2"/>
        <v>7</v>
      </c>
      <c r="Y32" s="25">
        <f t="shared" si="3"/>
        <v>0.36363636363636365</v>
      </c>
    </row>
    <row r="33" spans="1:25" ht="14.6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10</v>
      </c>
      <c r="H33" s="23">
        <f t="shared" si="8"/>
        <v>0</v>
      </c>
      <c r="I33" s="25">
        <f t="shared" si="9"/>
        <v>1</v>
      </c>
      <c r="J33" s="26">
        <v>10</v>
      </c>
      <c r="K33" s="24">
        <v>10</v>
      </c>
      <c r="L33" s="23">
        <f>J33-K33</f>
        <v>0</v>
      </c>
      <c r="M33" s="25">
        <f>K33/J33</f>
        <v>1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20</v>
      </c>
      <c r="X33" s="23">
        <f t="shared" si="2"/>
        <v>0</v>
      </c>
      <c r="Y33" s="25">
        <f t="shared" si="3"/>
        <v>1</v>
      </c>
    </row>
    <row r="34" spans="1:25" ht="14.6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8"/>
        <v>0</v>
      </c>
      <c r="I34" s="25">
        <f t="shared" si="9"/>
        <v>1</v>
      </c>
      <c r="J34" s="26"/>
      <c r="K34" s="24"/>
      <c r="L34" s="23"/>
      <c r="M34" s="25"/>
      <c r="N34" s="23">
        <v>4</v>
      </c>
      <c r="O34" s="24">
        <v>1</v>
      </c>
      <c r="P34" s="23">
        <f>N34-O34</f>
        <v>3</v>
      </c>
      <c r="Q34" s="25">
        <f>O34/N34</f>
        <v>0.25</v>
      </c>
      <c r="R34" s="23"/>
      <c r="S34" s="24"/>
      <c r="T34" s="23"/>
      <c r="U34" s="25"/>
      <c r="V34" s="23">
        <f t="shared" si="0"/>
        <v>13</v>
      </c>
      <c r="W34" s="23">
        <f t="shared" si="1"/>
        <v>10</v>
      </c>
      <c r="X34" s="23">
        <f t="shared" si="2"/>
        <v>3</v>
      </c>
      <c r="Y34" s="25">
        <f t="shared" si="3"/>
        <v>0.76923076923076927</v>
      </c>
    </row>
    <row r="35" spans="1:25" ht="14.6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6</v>
      </c>
      <c r="H35" s="23">
        <f t="shared" si="8"/>
        <v>0</v>
      </c>
      <c r="I35" s="25">
        <f t="shared" si="9"/>
        <v>1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6</v>
      </c>
      <c r="X35" s="23">
        <f t="shared" si="2"/>
        <v>0</v>
      </c>
      <c r="Y35" s="25">
        <f t="shared" si="3"/>
        <v>1</v>
      </c>
    </row>
    <row r="36" spans="1:25" ht="14.6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5</v>
      </c>
      <c r="H36" s="23">
        <f t="shared" si="8"/>
        <v>0</v>
      </c>
      <c r="I36" s="25">
        <f t="shared" si="9"/>
        <v>1</v>
      </c>
      <c r="J36" s="26"/>
      <c r="K36" s="24"/>
      <c r="L36" s="23" t="s">
        <v>94</v>
      </c>
      <c r="M36" s="25"/>
      <c r="N36" s="23">
        <v>3</v>
      </c>
      <c r="O36" s="24">
        <v>2</v>
      </c>
      <c r="P36" s="23">
        <f>N36-O36</f>
        <v>1</v>
      </c>
      <c r="Q36" s="25">
        <f>O36/N36</f>
        <v>0.66666666666666663</v>
      </c>
      <c r="R36" s="23"/>
      <c r="S36" s="24"/>
      <c r="T36" s="23"/>
      <c r="U36" s="25"/>
      <c r="V36" s="23">
        <f t="shared" si="0"/>
        <v>8</v>
      </c>
      <c r="W36" s="23">
        <f t="shared" si="1"/>
        <v>7</v>
      </c>
      <c r="X36" s="23">
        <f t="shared" si="2"/>
        <v>1</v>
      </c>
      <c r="Y36" s="25">
        <f t="shared" si="3"/>
        <v>0.875</v>
      </c>
    </row>
    <row r="37" spans="1:25" ht="14.6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5</v>
      </c>
      <c r="H37" s="23">
        <f t="shared" si="8"/>
        <v>5</v>
      </c>
      <c r="I37" s="25">
        <f t="shared" si="9"/>
        <v>0.5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5</v>
      </c>
      <c r="X37" s="23">
        <f t="shared" si="2"/>
        <v>5</v>
      </c>
      <c r="Y37" s="25">
        <f t="shared" si="3"/>
        <v>0.5</v>
      </c>
    </row>
    <row r="38" spans="1:25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461</v>
      </c>
      <c r="G38" s="27">
        <f>SUM(G8:G37)</f>
        <v>203</v>
      </c>
      <c r="H38" s="27">
        <f t="shared" si="8"/>
        <v>258</v>
      </c>
      <c r="I38" s="28">
        <f t="shared" si="9"/>
        <v>0.4403470715835141</v>
      </c>
      <c r="J38" s="27">
        <f>SUM(J8:J37)</f>
        <v>41</v>
      </c>
      <c r="K38" s="27">
        <f>SUM(K8:K37)</f>
        <v>19</v>
      </c>
      <c r="L38" s="27">
        <f>J38-K38</f>
        <v>22</v>
      </c>
      <c r="M38" s="28">
        <f>K38/J38</f>
        <v>0.46341463414634149</v>
      </c>
      <c r="N38" s="27">
        <f>SUM(N8:N37)</f>
        <v>103</v>
      </c>
      <c r="O38" s="27">
        <f>SUM(O8:O37)</f>
        <v>27</v>
      </c>
      <c r="P38" s="27">
        <f>SUM(P8:P37)</f>
        <v>76</v>
      </c>
      <c r="Q38" s="28">
        <f>O38/N38</f>
        <v>0.26213592233009708</v>
      </c>
      <c r="R38" s="27">
        <f>SUM(R8:R37)</f>
        <v>4</v>
      </c>
      <c r="S38" s="27">
        <f>SUM(S8:S37)</f>
        <v>3</v>
      </c>
      <c r="T38" s="27">
        <f>SUM(T8:T37)</f>
        <v>1</v>
      </c>
      <c r="U38" s="28">
        <f>S38/R38</f>
        <v>0.75</v>
      </c>
      <c r="V38" s="27">
        <f>SUM(V8:V37)</f>
        <v>609</v>
      </c>
      <c r="W38" s="27">
        <f>SUM(W8:W37)</f>
        <v>252</v>
      </c>
      <c r="X38" s="27">
        <f>SUM(X8:X37)</f>
        <v>357</v>
      </c>
      <c r="Y38" s="28">
        <f t="shared" si="3"/>
        <v>0.41379310344827586</v>
      </c>
    </row>
    <row r="39" spans="1:25" ht="14.6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0</v>
      </c>
      <c r="H39" s="33">
        <f t="shared" si="8"/>
        <v>8</v>
      </c>
      <c r="I39" s="35">
        <f t="shared" si="9"/>
        <v>0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0</v>
      </c>
      <c r="X39" s="33">
        <f t="shared" ref="X39:X53" si="12">V39-W39</f>
        <v>15</v>
      </c>
      <c r="Y39" s="35">
        <f t="shared" si="3"/>
        <v>0</v>
      </c>
    </row>
    <row r="40" spans="1:25" ht="14.6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8"/>
        <v>0</v>
      </c>
      <c r="I40" s="35">
        <f t="shared" si="9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13</v>
      </c>
      <c r="X40" s="33">
        <f t="shared" si="12"/>
        <v>0</v>
      </c>
      <c r="Y40" s="35">
        <f t="shared" ref="Y40:Y56" si="13">W40/V40</f>
        <v>1</v>
      </c>
    </row>
    <row r="41" spans="1:25" ht="14.6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9</v>
      </c>
      <c r="H41" s="33">
        <f t="shared" si="8"/>
        <v>1</v>
      </c>
      <c r="I41" s="35">
        <f t="shared" si="9"/>
        <v>0.9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9</v>
      </c>
      <c r="X41" s="33">
        <f t="shared" si="12"/>
        <v>1</v>
      </c>
      <c r="Y41" s="35">
        <f t="shared" si="13"/>
        <v>0.9</v>
      </c>
    </row>
    <row r="42" spans="1:25" ht="14.6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9</v>
      </c>
      <c r="H42" s="33">
        <f t="shared" si="8"/>
        <v>1</v>
      </c>
      <c r="I42" s="35">
        <f t="shared" si="9"/>
        <v>0.9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9</v>
      </c>
      <c r="X42" s="33">
        <f t="shared" si="12"/>
        <v>1</v>
      </c>
      <c r="Y42" s="35">
        <f t="shared" si="13"/>
        <v>0.9</v>
      </c>
    </row>
    <row r="43" spans="1:25" ht="14.6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25" ht="14.6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10</v>
      </c>
      <c r="H44" s="33">
        <f t="shared" si="8"/>
        <v>0</v>
      </c>
      <c r="I44" s="35">
        <f t="shared" si="9"/>
        <v>1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10</v>
      </c>
      <c r="X44" s="33">
        <f t="shared" si="12"/>
        <v>0</v>
      </c>
      <c r="Y44" s="35">
        <f t="shared" si="13"/>
        <v>1</v>
      </c>
    </row>
    <row r="45" spans="1:25" ht="14.6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8"/>
        <v>0</v>
      </c>
      <c r="I45" s="35">
        <f t="shared" si="9"/>
        <v>1</v>
      </c>
      <c r="J45" s="36">
        <v>2</v>
      </c>
      <c r="K45" s="34"/>
      <c r="L45" s="33">
        <f>J45-K45</f>
        <v>2</v>
      </c>
      <c r="M45" s="35">
        <f>K45/J45</f>
        <v>0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3</v>
      </c>
      <c r="X45" s="33">
        <f t="shared" si="12"/>
        <v>2</v>
      </c>
      <c r="Y45" s="35">
        <f t="shared" si="13"/>
        <v>0.6</v>
      </c>
    </row>
    <row r="46" spans="1:25" ht="14.6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5</v>
      </c>
      <c r="S46" s="34"/>
      <c r="T46" s="33">
        <f>R46-S46</f>
        <v>5</v>
      </c>
      <c r="U46" s="35">
        <f>S46/R46</f>
        <v>0</v>
      </c>
      <c r="V46" s="33">
        <f t="shared" si="10"/>
        <v>18</v>
      </c>
      <c r="W46" s="33">
        <f t="shared" si="11"/>
        <v>13</v>
      </c>
      <c r="X46" s="33">
        <f t="shared" si="12"/>
        <v>5</v>
      </c>
      <c r="Y46" s="35">
        <f t="shared" si="13"/>
        <v>0.72222222222222221</v>
      </c>
    </row>
    <row r="47" spans="1:25" ht="14.6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22</v>
      </c>
      <c r="H47" s="33">
        <f t="shared" si="8"/>
        <v>8</v>
      </c>
      <c r="I47" s="35">
        <f t="shared" si="9"/>
        <v>0.73333333333333328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22</v>
      </c>
      <c r="X47" s="33">
        <f t="shared" si="12"/>
        <v>8</v>
      </c>
      <c r="Y47" s="35">
        <f t="shared" si="13"/>
        <v>0.73333333333333328</v>
      </c>
    </row>
    <row r="48" spans="1:25" ht="14.6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0</v>
      </c>
      <c r="H48" s="33">
        <f t="shared" si="8"/>
        <v>5</v>
      </c>
      <c r="I48" s="35">
        <f t="shared" si="9"/>
        <v>0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0</v>
      </c>
      <c r="X48" s="33">
        <f t="shared" si="12"/>
        <v>5</v>
      </c>
      <c r="Y48" s="35">
        <f t="shared" si="13"/>
        <v>0</v>
      </c>
    </row>
    <row r="49" spans="1:25" ht="14.6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14</v>
      </c>
      <c r="L49" s="33">
        <f>J49-K49</f>
        <v>0</v>
      </c>
      <c r="M49" s="35">
        <f>K49/J49</f>
        <v>1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23</v>
      </c>
      <c r="X49" s="33">
        <f t="shared" si="12"/>
        <v>0</v>
      </c>
      <c r="Y49" s="35">
        <f t="shared" si="13"/>
        <v>1</v>
      </c>
    </row>
    <row r="50" spans="1:25" ht="14.6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8</v>
      </c>
      <c r="H50" s="33">
        <f t="shared" si="8"/>
        <v>2</v>
      </c>
      <c r="I50" s="35">
        <f t="shared" si="9"/>
        <v>0.8</v>
      </c>
      <c r="J50" s="36"/>
      <c r="K50" s="34"/>
      <c r="L50" s="33"/>
      <c r="M50" s="35"/>
      <c r="N50" s="33">
        <v>2</v>
      </c>
      <c r="O50" s="34">
        <v>0</v>
      </c>
      <c r="P50" s="33">
        <f>N50-O50</f>
        <v>2</v>
      </c>
      <c r="Q50" s="35">
        <f>O50/N50</f>
        <v>0</v>
      </c>
      <c r="R50" s="33"/>
      <c r="S50" s="34"/>
      <c r="T50" s="33"/>
      <c r="U50" s="35"/>
      <c r="V50" s="33">
        <f t="shared" si="10"/>
        <v>12</v>
      </c>
      <c r="W50" s="33">
        <f t="shared" si="11"/>
        <v>8</v>
      </c>
      <c r="X50" s="33">
        <f t="shared" si="12"/>
        <v>4</v>
      </c>
      <c r="Y50" s="35">
        <f t="shared" si="13"/>
        <v>0.66666666666666663</v>
      </c>
    </row>
    <row r="51" spans="1:25" ht="14.6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3</v>
      </c>
      <c r="L51" s="33">
        <f>J51-K51</f>
        <v>2</v>
      </c>
      <c r="M51" s="35">
        <f>K51/J51</f>
        <v>0.6</v>
      </c>
      <c r="N51" s="33">
        <v>5</v>
      </c>
      <c r="O51" s="34">
        <v>5</v>
      </c>
      <c r="P51" s="33">
        <f>N51-O51</f>
        <v>0</v>
      </c>
      <c r="Q51" s="35">
        <f>O51/N51</f>
        <v>1</v>
      </c>
      <c r="R51" s="33"/>
      <c r="S51" s="34"/>
      <c r="T51" s="33"/>
      <c r="U51" s="35"/>
      <c r="V51" s="33">
        <f t="shared" si="10"/>
        <v>24</v>
      </c>
      <c r="W51" s="33">
        <f t="shared" si="11"/>
        <v>22</v>
      </c>
      <c r="X51" s="33">
        <f t="shared" si="12"/>
        <v>2</v>
      </c>
      <c r="Y51" s="35">
        <f t="shared" si="13"/>
        <v>0.91666666666666663</v>
      </c>
    </row>
    <row r="52" spans="1:25" ht="14.6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4</v>
      </c>
      <c r="H52" s="33">
        <f t="shared" si="8"/>
        <v>1</v>
      </c>
      <c r="I52" s="35">
        <f t="shared" si="9"/>
        <v>0.8</v>
      </c>
      <c r="J52" s="36">
        <v>1</v>
      </c>
      <c r="K52" s="34"/>
      <c r="L52" s="33">
        <f>J52-K52</f>
        <v>1</v>
      </c>
      <c r="M52" s="35">
        <f>K52/J52</f>
        <v>0</v>
      </c>
      <c r="N52" s="33">
        <v>2</v>
      </c>
      <c r="O52" s="34">
        <v>0</v>
      </c>
      <c r="P52" s="33">
        <f>N52-O52</f>
        <v>2</v>
      </c>
      <c r="Q52" s="35">
        <f>O52/N52</f>
        <v>0</v>
      </c>
      <c r="R52" s="33"/>
      <c r="S52" s="34"/>
      <c r="T52" s="33"/>
      <c r="U52" s="35"/>
      <c r="V52" s="33">
        <f t="shared" si="10"/>
        <v>8</v>
      </c>
      <c r="W52" s="33">
        <f t="shared" si="11"/>
        <v>4</v>
      </c>
      <c r="X52" s="33">
        <f t="shared" si="12"/>
        <v>4</v>
      </c>
      <c r="Y52" s="35">
        <f t="shared" si="13"/>
        <v>0.5</v>
      </c>
    </row>
    <row r="53" spans="1:25" ht="14.6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8"/>
        <v>0</v>
      </c>
      <c r="I53" s="35">
        <f t="shared" si="9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20</v>
      </c>
      <c r="X53" s="33">
        <f t="shared" si="12"/>
        <v>0</v>
      </c>
      <c r="Y53" s="35">
        <f t="shared" si="13"/>
        <v>1</v>
      </c>
    </row>
    <row r="54" spans="1:25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27">
        <f>SUM(G39:G53)</f>
        <v>130</v>
      </c>
      <c r="H54" s="27">
        <f>SUM(H39:H53)</f>
        <v>32</v>
      </c>
      <c r="I54" s="28">
        <f t="shared" si="9"/>
        <v>0.80246913580246915</v>
      </c>
      <c r="J54" s="27">
        <f>SUM(J39:J53)</f>
        <v>22</v>
      </c>
      <c r="K54" s="27">
        <f>SUM(K39:K53)</f>
        <v>17</v>
      </c>
      <c r="L54" s="27">
        <f>SUM(L39:L53)</f>
        <v>5</v>
      </c>
      <c r="M54" s="28">
        <f>K54/J54</f>
        <v>0.77272727272727271</v>
      </c>
      <c r="N54" s="27">
        <f>SUM(N39:N53)</f>
        <v>20</v>
      </c>
      <c r="O54" s="27">
        <f>SUM(O39:O53)</f>
        <v>9</v>
      </c>
      <c r="P54" s="27">
        <f>N54-O54</f>
        <v>11</v>
      </c>
      <c r="Q54" s="28">
        <f>O54/N54</f>
        <v>0.45</v>
      </c>
      <c r="R54" s="27">
        <f>SUM(R39:R53)</f>
        <v>5</v>
      </c>
      <c r="S54" s="27">
        <f>SUM(S39:S53)</f>
        <v>0</v>
      </c>
      <c r="T54" s="27">
        <f>R54-S54</f>
        <v>5</v>
      </c>
      <c r="U54" s="28">
        <f>S54/R54</f>
        <v>0</v>
      </c>
      <c r="V54" s="27">
        <f>SUM(V39:V53)</f>
        <v>209</v>
      </c>
      <c r="W54" s="27">
        <f>SUM(W39:W53)</f>
        <v>156</v>
      </c>
      <c r="X54" s="27">
        <f>SUM(X39:X53)</f>
        <v>53</v>
      </c>
      <c r="Y54" s="28">
        <f t="shared" si="13"/>
        <v>0.74641148325358853</v>
      </c>
    </row>
    <row r="55" spans="1:25" ht="14.6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>
        <v>3</v>
      </c>
      <c r="L55" s="40">
        <f>J55-K55</f>
        <v>0</v>
      </c>
      <c r="M55" s="42">
        <f>K55/J55</f>
        <v>1</v>
      </c>
      <c r="N55" s="40">
        <v>3</v>
      </c>
      <c r="O55" s="41">
        <v>0</v>
      </c>
      <c r="P55" s="40">
        <v>3</v>
      </c>
      <c r="Q55" s="42">
        <f>O55/N55</f>
        <v>0</v>
      </c>
      <c r="R55" s="42"/>
      <c r="S55" s="43"/>
      <c r="T55" s="42"/>
      <c r="U55" s="42"/>
      <c r="V55" s="40">
        <f>F55+J55+N55</f>
        <v>13</v>
      </c>
      <c r="W55" s="40">
        <f>G55+K55+O55</f>
        <v>10</v>
      </c>
      <c r="X55" s="40">
        <f t="shared" ref="X55:X69" si="15">V55-W55</f>
        <v>3</v>
      </c>
      <c r="Y55" s="42">
        <f t="shared" si="13"/>
        <v>0.76923076923076927</v>
      </c>
    </row>
    <row r="56" spans="1:25" ht="14.6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>
        <v>3</v>
      </c>
      <c r="L56" s="40">
        <f>J56-K56</f>
        <v>0</v>
      </c>
      <c r="M56" s="42">
        <f>K56/J56</f>
        <v>1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13</v>
      </c>
      <c r="X56" s="40">
        <f t="shared" si="15"/>
        <v>0</v>
      </c>
      <c r="Y56" s="42">
        <f t="shared" si="13"/>
        <v>1</v>
      </c>
    </row>
    <row r="57" spans="1:25" ht="14.6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  <c r="V57" s="40">
        <f>F57+N57</f>
        <v>12</v>
      </c>
      <c r="W57" s="40">
        <f>G57+O57</f>
        <v>12</v>
      </c>
      <c r="X57" s="40">
        <f t="shared" si="15"/>
        <v>0</v>
      </c>
      <c r="Y57" s="42">
        <f>W58/V57</f>
        <v>0.83333333333333337</v>
      </c>
    </row>
    <row r="58" spans="1:25" ht="14.6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10</v>
      </c>
      <c r="H58" s="40">
        <f t="shared" si="14"/>
        <v>0</v>
      </c>
      <c r="I58" s="42">
        <f t="shared" si="9"/>
        <v>1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10</v>
      </c>
      <c r="X58" s="40">
        <f t="shared" si="15"/>
        <v>0</v>
      </c>
      <c r="Y58" s="42">
        <f t="shared" ref="Y58:Y86" si="18">W58/V58</f>
        <v>1</v>
      </c>
    </row>
    <row r="59" spans="1:25" ht="14.6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8</v>
      </c>
      <c r="H59" s="40">
        <f t="shared" si="14"/>
        <v>2</v>
      </c>
      <c r="I59" s="42">
        <f t="shared" si="9"/>
        <v>0.8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  <c r="V59" s="40">
        <f t="shared" si="16"/>
        <v>12</v>
      </c>
      <c r="W59" s="40">
        <f t="shared" si="17"/>
        <v>10</v>
      </c>
      <c r="X59" s="40">
        <f t="shared" si="15"/>
        <v>2</v>
      </c>
      <c r="Y59" s="42">
        <f t="shared" si="18"/>
        <v>0.83333333333333337</v>
      </c>
    </row>
    <row r="60" spans="1:25" ht="14.6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3</v>
      </c>
      <c r="H60" s="40">
        <f t="shared" si="14"/>
        <v>11</v>
      </c>
      <c r="I60" s="42">
        <f t="shared" si="9"/>
        <v>0.21428571428571427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3</v>
      </c>
      <c r="X60" s="40">
        <f t="shared" si="15"/>
        <v>11</v>
      </c>
      <c r="Y60" s="42">
        <f t="shared" si="18"/>
        <v>0.21428571428571427</v>
      </c>
    </row>
    <row r="61" spans="1:25" ht="14.6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4</v>
      </c>
      <c r="H61" s="40">
        <f t="shared" si="14"/>
        <v>4</v>
      </c>
      <c r="I61" s="42">
        <f t="shared" ref="I61:I86" si="19">G61/F61</f>
        <v>0.5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4</v>
      </c>
      <c r="X61" s="40">
        <f t="shared" si="15"/>
        <v>4</v>
      </c>
      <c r="Y61" s="42">
        <f t="shared" si="18"/>
        <v>0.5</v>
      </c>
    </row>
    <row r="62" spans="1:25" ht="14.6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7</v>
      </c>
      <c r="H62" s="40">
        <f t="shared" si="14"/>
        <v>1</v>
      </c>
      <c r="I62" s="42">
        <f t="shared" si="19"/>
        <v>0.875</v>
      </c>
      <c r="J62" s="40">
        <v>3</v>
      </c>
      <c r="K62" s="41"/>
      <c r="L62" s="40">
        <f>J62-K62</f>
        <v>3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7</v>
      </c>
      <c r="X62" s="40">
        <f t="shared" si="15"/>
        <v>4</v>
      </c>
      <c r="Y62" s="42">
        <f t="shared" si="18"/>
        <v>0.63636363636363635</v>
      </c>
    </row>
    <row r="63" spans="1:25" ht="14.6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3</v>
      </c>
      <c r="H63" s="40">
        <f t="shared" si="14"/>
        <v>7</v>
      </c>
      <c r="I63" s="42">
        <f t="shared" si="19"/>
        <v>0.3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3</v>
      </c>
      <c r="X63" s="40">
        <f t="shared" si="15"/>
        <v>8</v>
      </c>
      <c r="Y63" s="42">
        <f t="shared" si="18"/>
        <v>0.27272727272727271</v>
      </c>
    </row>
    <row r="64" spans="1:25" ht="14.6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25" ht="14.6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3</v>
      </c>
      <c r="H65" s="40">
        <f t="shared" si="14"/>
        <v>3</v>
      </c>
      <c r="I65" s="42">
        <f t="shared" si="19"/>
        <v>0.5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3</v>
      </c>
      <c r="X65" s="40">
        <f t="shared" si="15"/>
        <v>3</v>
      </c>
      <c r="Y65" s="42">
        <f t="shared" si="18"/>
        <v>0.5</v>
      </c>
    </row>
    <row r="66" spans="1:25" ht="14.6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7</v>
      </c>
      <c r="H66" s="40">
        <f t="shared" si="14"/>
        <v>1</v>
      </c>
      <c r="I66" s="42">
        <f t="shared" si="19"/>
        <v>0.875</v>
      </c>
      <c r="J66" s="40"/>
      <c r="K66" s="41"/>
      <c r="L66" s="40"/>
      <c r="M66" s="42"/>
      <c r="N66" s="40">
        <v>6</v>
      </c>
      <c r="O66" s="41">
        <v>4</v>
      </c>
      <c r="P66" s="40">
        <f>N66-O66</f>
        <v>2</v>
      </c>
      <c r="Q66" s="42">
        <f t="shared" ref="Q66:Q71" si="20">O66/N66</f>
        <v>0.66666666666666663</v>
      </c>
      <c r="R66" s="42"/>
      <c r="S66" s="43"/>
      <c r="T66" s="42"/>
      <c r="U66" s="42"/>
      <c r="V66" s="40">
        <f t="shared" si="16"/>
        <v>14</v>
      </c>
      <c r="W66" s="40">
        <f t="shared" si="17"/>
        <v>11</v>
      </c>
      <c r="X66" s="40">
        <f t="shared" si="15"/>
        <v>3</v>
      </c>
      <c r="Y66" s="42">
        <f t="shared" si="18"/>
        <v>0.7857142857142857</v>
      </c>
    </row>
    <row r="67" spans="1:25" ht="14.6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14</v>
      </c>
      <c r="H67" s="40">
        <f t="shared" si="14"/>
        <v>0</v>
      </c>
      <c r="I67" s="42">
        <f t="shared" si="19"/>
        <v>1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14</v>
      </c>
      <c r="X67" s="40">
        <f t="shared" si="15"/>
        <v>2</v>
      </c>
      <c r="Y67" s="42">
        <f t="shared" si="18"/>
        <v>0.875</v>
      </c>
    </row>
    <row r="68" spans="1:25" ht="14.6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14</v>
      </c>
      <c r="H68" s="40">
        <f t="shared" si="14"/>
        <v>16</v>
      </c>
      <c r="I68" s="42">
        <f t="shared" si="19"/>
        <v>0.46666666666666667</v>
      </c>
      <c r="J68" s="40"/>
      <c r="K68" s="41"/>
      <c r="L68" s="40"/>
      <c r="M68" s="42"/>
      <c r="N68" s="40">
        <v>2</v>
      </c>
      <c r="O68" s="41">
        <v>2</v>
      </c>
      <c r="P68" s="40">
        <f>N68-O68</f>
        <v>0</v>
      </c>
      <c r="Q68" s="42">
        <f t="shared" si="20"/>
        <v>1</v>
      </c>
      <c r="R68" s="42"/>
      <c r="S68" s="43"/>
      <c r="T68" s="42"/>
      <c r="U68" s="42"/>
      <c r="V68" s="40">
        <f t="shared" si="16"/>
        <v>32</v>
      </c>
      <c r="W68" s="40">
        <f t="shared" si="17"/>
        <v>16</v>
      </c>
      <c r="X68" s="40">
        <f t="shared" si="15"/>
        <v>16</v>
      </c>
      <c r="Y68" s="42">
        <f t="shared" si="18"/>
        <v>0.5</v>
      </c>
    </row>
    <row r="69" spans="1:25" ht="14.6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15</v>
      </c>
      <c r="H69" s="40">
        <f t="shared" si="14"/>
        <v>0</v>
      </c>
      <c r="I69" s="42">
        <f t="shared" si="19"/>
        <v>1</v>
      </c>
      <c r="J69" s="40"/>
      <c r="K69" s="41"/>
      <c r="L69" s="40"/>
      <c r="M69" s="42"/>
      <c r="N69" s="40">
        <v>2</v>
      </c>
      <c r="O69" s="41">
        <v>0</v>
      </c>
      <c r="P69" s="40">
        <f>N69-O69</f>
        <v>2</v>
      </c>
      <c r="Q69" s="42">
        <f t="shared" si="20"/>
        <v>0</v>
      </c>
      <c r="R69" s="42"/>
      <c r="S69" s="43"/>
      <c r="T69" s="42"/>
      <c r="U69" s="42"/>
      <c r="V69" s="40">
        <f t="shared" si="16"/>
        <v>17</v>
      </c>
      <c r="W69" s="40">
        <f t="shared" si="17"/>
        <v>15</v>
      </c>
      <c r="X69" s="40">
        <f t="shared" si="15"/>
        <v>2</v>
      </c>
      <c r="Y69" s="42">
        <f t="shared" si="18"/>
        <v>0.88235294117647056</v>
      </c>
    </row>
    <row r="70" spans="1:25" s="44" customFormat="1" ht="14.6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121</v>
      </c>
      <c r="H70" s="27">
        <f>SUM(H55:H69)</f>
        <v>45</v>
      </c>
      <c r="I70" s="28">
        <f t="shared" si="19"/>
        <v>0.72891566265060237</v>
      </c>
      <c r="J70" s="27">
        <f>SUM(J55:J69)</f>
        <v>9</v>
      </c>
      <c r="K70" s="27">
        <f>SUM(K55:K69)</f>
        <v>6</v>
      </c>
      <c r="L70" s="27">
        <f>J70-K70</f>
        <v>3</v>
      </c>
      <c r="M70" s="28">
        <f>K70/J70</f>
        <v>0.66666666666666663</v>
      </c>
      <c r="N70" s="27">
        <f>SUM(N55:N69)</f>
        <v>20</v>
      </c>
      <c r="O70" s="27">
        <f>SUM(O55:O69)</f>
        <v>10</v>
      </c>
      <c r="P70" s="27">
        <f>SUM(P55:P69)</f>
        <v>10</v>
      </c>
      <c r="Q70" s="28">
        <f t="shared" si="20"/>
        <v>0.5</v>
      </c>
      <c r="R70" s="28"/>
      <c r="S70" s="28"/>
      <c r="T70" s="28"/>
      <c r="U70" s="28"/>
      <c r="V70" s="27">
        <f>SUM(V55:V69)</f>
        <v>195</v>
      </c>
      <c r="W70" s="27">
        <f>SUM(W55:W69)</f>
        <v>137</v>
      </c>
      <c r="X70" s="27">
        <f>SUM(X55:X69)</f>
        <v>58</v>
      </c>
      <c r="Y70" s="28">
        <f t="shared" si="18"/>
        <v>0.70256410256410251</v>
      </c>
    </row>
    <row r="71" spans="1:25" ht="14.6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>
        <v>1</v>
      </c>
      <c r="P71" s="47">
        <f>N71-O71</f>
        <v>1</v>
      </c>
      <c r="Q71" s="49">
        <f t="shared" si="20"/>
        <v>0.5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1</v>
      </c>
      <c r="X71" s="47">
        <f t="shared" ref="X71:X84" si="24">V71-W71</f>
        <v>3</v>
      </c>
      <c r="Y71" s="49">
        <f t="shared" si="18"/>
        <v>0.25</v>
      </c>
    </row>
    <row r="72" spans="1:25" ht="14.6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14</v>
      </c>
      <c r="H72" s="47">
        <f t="shared" si="21"/>
        <v>0</v>
      </c>
      <c r="I72" s="49">
        <f t="shared" si="19"/>
        <v>1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14</v>
      </c>
      <c r="X72" s="47">
        <f t="shared" si="24"/>
        <v>0</v>
      </c>
      <c r="Y72" s="49">
        <f t="shared" si="18"/>
        <v>1</v>
      </c>
    </row>
    <row r="73" spans="1:25" ht="14.6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5</v>
      </c>
      <c r="H73" s="47">
        <f t="shared" si="21"/>
        <v>0</v>
      </c>
      <c r="I73" s="49">
        <f t="shared" si="19"/>
        <v>1</v>
      </c>
      <c r="J73" s="50">
        <v>5</v>
      </c>
      <c r="K73" s="48">
        <v>1</v>
      </c>
      <c r="L73" s="47">
        <f>J73-K73</f>
        <v>4</v>
      </c>
      <c r="M73" s="49">
        <f>K73/J73</f>
        <v>0.2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6</v>
      </c>
      <c r="X73" s="47">
        <f t="shared" si="24"/>
        <v>4</v>
      </c>
      <c r="Y73" s="49">
        <f t="shared" si="18"/>
        <v>0.6</v>
      </c>
    </row>
    <row r="74" spans="1:25" ht="14.6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31</v>
      </c>
      <c r="H74" s="47">
        <f t="shared" si="21"/>
        <v>30</v>
      </c>
      <c r="I74" s="49">
        <f t="shared" si="19"/>
        <v>0.50819672131147542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31</v>
      </c>
      <c r="X74" s="47">
        <f t="shared" si="24"/>
        <v>30</v>
      </c>
      <c r="Y74" s="49">
        <f t="shared" si="18"/>
        <v>0.50819672131147542</v>
      </c>
    </row>
    <row r="75" spans="1:25" ht="14.6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21"/>
        <v>0</v>
      </c>
      <c r="I75" s="49">
        <f t="shared" si="19"/>
        <v>1</v>
      </c>
      <c r="J75" s="50">
        <v>2</v>
      </c>
      <c r="K75" s="48">
        <v>2</v>
      </c>
      <c r="L75" s="47">
        <f>J75-K75</f>
        <v>0</v>
      </c>
      <c r="M75" s="49">
        <f>K75/J75</f>
        <v>1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17</v>
      </c>
      <c r="X75" s="47">
        <f t="shared" si="24"/>
        <v>1</v>
      </c>
      <c r="Y75" s="49">
        <f t="shared" si="18"/>
        <v>0.94444444444444442</v>
      </c>
    </row>
    <row r="76" spans="1:25" ht="14.6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11</v>
      </c>
      <c r="H76" s="47">
        <f t="shared" si="21"/>
        <v>6</v>
      </c>
      <c r="I76" s="49">
        <f t="shared" si="19"/>
        <v>0.6470588235294118</v>
      </c>
      <c r="J76" s="50"/>
      <c r="K76" s="48"/>
      <c r="L76" s="47"/>
      <c r="M76" s="49"/>
      <c r="N76" s="47">
        <v>5</v>
      </c>
      <c r="O76" s="48">
        <v>4</v>
      </c>
      <c r="P76" s="47">
        <f>N76-O76</f>
        <v>1</v>
      </c>
      <c r="Q76" s="49">
        <f>O76/N76</f>
        <v>0.8</v>
      </c>
      <c r="R76" s="49"/>
      <c r="S76" s="51"/>
      <c r="T76" s="49"/>
      <c r="U76" s="49"/>
      <c r="V76" s="47">
        <f t="shared" si="22"/>
        <v>22</v>
      </c>
      <c r="W76" s="47">
        <f t="shared" si="23"/>
        <v>15</v>
      </c>
      <c r="X76" s="47">
        <f t="shared" si="24"/>
        <v>7</v>
      </c>
      <c r="Y76" s="49">
        <f t="shared" si="18"/>
        <v>0.68181818181818177</v>
      </c>
    </row>
    <row r="77" spans="1:25" ht="14.6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1</v>
      </c>
      <c r="H77" s="47">
        <f t="shared" si="21"/>
        <v>6</v>
      </c>
      <c r="I77" s="49">
        <f t="shared" si="19"/>
        <v>0.14285714285714285</v>
      </c>
      <c r="J77" s="50"/>
      <c r="K77" s="48"/>
      <c r="L77" s="47"/>
      <c r="M77" s="49"/>
      <c r="N77" s="47">
        <v>10</v>
      </c>
      <c r="O77" s="48">
        <v>0</v>
      </c>
      <c r="P77" s="47">
        <f>N77-O77</f>
        <v>10</v>
      </c>
      <c r="Q77" s="49">
        <f>O77/N77</f>
        <v>0</v>
      </c>
      <c r="R77" s="49"/>
      <c r="S77" s="51"/>
      <c r="T77" s="49"/>
      <c r="U77" s="49"/>
      <c r="V77" s="47">
        <f t="shared" si="22"/>
        <v>17</v>
      </c>
      <c r="W77" s="47">
        <f t="shared" si="23"/>
        <v>1</v>
      </c>
      <c r="X77" s="47">
        <f t="shared" si="24"/>
        <v>16</v>
      </c>
      <c r="Y77" s="49">
        <f t="shared" si="18"/>
        <v>5.8823529411764705E-2</v>
      </c>
    </row>
    <row r="78" spans="1:25" ht="14.6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12</v>
      </c>
      <c r="H78" s="47">
        <f t="shared" si="21"/>
        <v>16</v>
      </c>
      <c r="I78" s="49">
        <f t="shared" si="19"/>
        <v>0.42857142857142855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3</v>
      </c>
      <c r="P78" s="47">
        <f>N78-O78</f>
        <v>4</v>
      </c>
      <c r="Q78" s="49">
        <f>O78/N78</f>
        <v>0.42857142857142855</v>
      </c>
      <c r="R78" s="49"/>
      <c r="S78" s="51"/>
      <c r="T78" s="49"/>
      <c r="U78" s="49"/>
      <c r="V78" s="47">
        <f t="shared" si="22"/>
        <v>39</v>
      </c>
      <c r="W78" s="47">
        <f t="shared" si="23"/>
        <v>15</v>
      </c>
      <c r="X78" s="47">
        <f t="shared" si="24"/>
        <v>24</v>
      </c>
      <c r="Y78" s="49">
        <f t="shared" si="18"/>
        <v>0.38461538461538464</v>
      </c>
    </row>
    <row r="79" spans="1:25" ht="14.6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6</v>
      </c>
      <c r="H79" s="47">
        <f t="shared" si="21"/>
        <v>4</v>
      </c>
      <c r="I79" s="49">
        <f t="shared" si="19"/>
        <v>0.6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6</v>
      </c>
      <c r="X79" s="47">
        <f t="shared" si="24"/>
        <v>4</v>
      </c>
      <c r="Y79" s="49">
        <f t="shared" si="18"/>
        <v>0.6</v>
      </c>
    </row>
    <row r="80" spans="1:25" ht="14.6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7</v>
      </c>
      <c r="H80" s="47">
        <f t="shared" si="21"/>
        <v>3</v>
      </c>
      <c r="I80" s="49">
        <f t="shared" si="19"/>
        <v>0.7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7</v>
      </c>
      <c r="X80" s="47">
        <f t="shared" si="24"/>
        <v>3</v>
      </c>
      <c r="Y80" s="49">
        <f t="shared" si="18"/>
        <v>0.7</v>
      </c>
    </row>
    <row r="81" spans="1:25" ht="14.6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8</v>
      </c>
      <c r="H81" s="47">
        <f t="shared" si="21"/>
        <v>2</v>
      </c>
      <c r="I81" s="49">
        <f t="shared" si="19"/>
        <v>0.8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8</v>
      </c>
      <c r="X81" s="47">
        <f t="shared" si="24"/>
        <v>2</v>
      </c>
      <c r="Y81" s="49">
        <f t="shared" si="18"/>
        <v>0.8</v>
      </c>
    </row>
    <row r="82" spans="1:25" ht="14.6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5</v>
      </c>
      <c r="H82" s="47">
        <f t="shared" si="21"/>
        <v>3</v>
      </c>
      <c r="I82" s="49">
        <f t="shared" si="19"/>
        <v>0.625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5</v>
      </c>
      <c r="X82" s="47">
        <f t="shared" si="24"/>
        <v>3</v>
      </c>
      <c r="Y82" s="49">
        <f t="shared" si="18"/>
        <v>0.625</v>
      </c>
    </row>
    <row r="83" spans="1:25" ht="14.6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7</v>
      </c>
      <c r="H83" s="47">
        <f t="shared" si="21"/>
        <v>2</v>
      </c>
      <c r="I83" s="49">
        <f t="shared" si="19"/>
        <v>0.77777777777777779</v>
      </c>
      <c r="J83" s="50"/>
      <c r="K83" s="48"/>
      <c r="L83" s="47"/>
      <c r="M83" s="49"/>
      <c r="N83" s="47">
        <v>2</v>
      </c>
      <c r="O83" s="48">
        <v>0</v>
      </c>
      <c r="P83" s="47">
        <f>N83-O83</f>
        <v>2</v>
      </c>
      <c r="Q83" s="49">
        <f>O83/N83</f>
        <v>0</v>
      </c>
      <c r="R83" s="49"/>
      <c r="S83" s="51"/>
      <c r="T83" s="49"/>
      <c r="U83" s="49"/>
      <c r="V83" s="47">
        <f t="shared" si="22"/>
        <v>11</v>
      </c>
      <c r="W83" s="47">
        <f t="shared" si="23"/>
        <v>7</v>
      </c>
      <c r="X83" s="47">
        <f t="shared" si="24"/>
        <v>4</v>
      </c>
      <c r="Y83" s="49">
        <f t="shared" si="18"/>
        <v>0.63636363636363635</v>
      </c>
    </row>
    <row r="84" spans="1:25" ht="14.6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1</v>
      </c>
      <c r="H84" s="47">
        <f t="shared" si="21"/>
        <v>7</v>
      </c>
      <c r="I84" s="49">
        <f t="shared" si="19"/>
        <v>0.125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1</v>
      </c>
      <c r="X84" s="47">
        <f t="shared" si="24"/>
        <v>9</v>
      </c>
      <c r="Y84" s="49">
        <f t="shared" si="18"/>
        <v>0.1</v>
      </c>
    </row>
    <row r="85" spans="1:25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123</v>
      </c>
      <c r="H85" s="27">
        <f>SUM(H71:H84)</f>
        <v>81</v>
      </c>
      <c r="I85" s="28">
        <f t="shared" si="19"/>
        <v>0.6029411764705882</v>
      </c>
      <c r="J85" s="27">
        <f>SUM(J71:J84)</f>
        <v>11</v>
      </c>
      <c r="K85" s="27">
        <f>SUM(K71:K84)</f>
        <v>3</v>
      </c>
      <c r="L85" s="27">
        <f>J85-K85</f>
        <v>8</v>
      </c>
      <c r="M85" s="28">
        <f>K85/J85</f>
        <v>0.27272727272727271</v>
      </c>
      <c r="N85" s="27">
        <f>SUM(N71:N84)</f>
        <v>29</v>
      </c>
      <c r="O85" s="27">
        <f>SUM(O71:O84)</f>
        <v>8</v>
      </c>
      <c r="P85" s="27">
        <f>SUM(P71:P84)</f>
        <v>21</v>
      </c>
      <c r="Q85" s="28">
        <f>O85/N85</f>
        <v>0.27586206896551724</v>
      </c>
      <c r="R85" s="28"/>
      <c r="S85" s="28"/>
      <c r="T85" s="28"/>
      <c r="U85" s="28"/>
      <c r="V85" s="27">
        <f>SUM(V71:V84)</f>
        <v>244</v>
      </c>
      <c r="W85" s="27">
        <f>SUM(W71:W84)</f>
        <v>134</v>
      </c>
      <c r="X85" s="27">
        <f>SUM(X71:X84)</f>
        <v>110</v>
      </c>
      <c r="Y85" s="28">
        <f t="shared" si="18"/>
        <v>0.54918032786885251</v>
      </c>
    </row>
    <row r="86" spans="1:25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993</v>
      </c>
      <c r="G86" s="27">
        <f>G38+G54+G70+G85</f>
        <v>577</v>
      </c>
      <c r="H86" s="27">
        <f>H38+H54+H70+H85</f>
        <v>416</v>
      </c>
      <c r="I86" s="28">
        <f t="shared" si="19"/>
        <v>0.58106747230614297</v>
      </c>
      <c r="J86" s="27">
        <f>J38+J54+J70+J85</f>
        <v>83</v>
      </c>
      <c r="K86" s="27">
        <f>K38+K54+K70+K85</f>
        <v>45</v>
      </c>
      <c r="L86" s="27">
        <f>L38+L54+L70+L85</f>
        <v>38</v>
      </c>
      <c r="M86" s="28">
        <f>K86/J86</f>
        <v>0.54216867469879515</v>
      </c>
      <c r="N86" s="27">
        <f>N38+N54+N70+N85</f>
        <v>172</v>
      </c>
      <c r="O86" s="27">
        <f>O38+O54+O70+O85</f>
        <v>54</v>
      </c>
      <c r="P86" s="27">
        <f>P38+P54+P70+P85</f>
        <v>118</v>
      </c>
      <c r="Q86" s="28">
        <f>O86/N86</f>
        <v>0.31395348837209303</v>
      </c>
      <c r="R86" s="53">
        <f>R38+R54</f>
        <v>9</v>
      </c>
      <c r="S86" s="53">
        <f>S38+S54</f>
        <v>3</v>
      </c>
      <c r="T86" s="53">
        <f>T38+T54</f>
        <v>6</v>
      </c>
      <c r="U86" s="28">
        <f>S86/R86</f>
        <v>0.33333333333333331</v>
      </c>
      <c r="V86" s="27">
        <f>V38+V54+V70+V85</f>
        <v>1257</v>
      </c>
      <c r="W86" s="27">
        <f>G86+K86+O86+S86</f>
        <v>679</v>
      </c>
      <c r="X86" s="27">
        <f>V86-W86</f>
        <v>578</v>
      </c>
      <c r="Y86" s="28">
        <f t="shared" si="18"/>
        <v>0.54017501988862371</v>
      </c>
    </row>
    <row r="87" spans="1:25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25" ht="12.7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25" ht="12.75" customHeight="1">
      <c r="A92" s="99" t="s">
        <v>216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461</v>
      </c>
      <c r="G96" s="58">
        <f t="shared" si="25"/>
        <v>203</v>
      </c>
      <c r="H96" s="58">
        <f t="shared" si="25"/>
        <v>258</v>
      </c>
      <c r="I96" s="59">
        <f t="shared" si="25"/>
        <v>0.4403470715835141</v>
      </c>
      <c r="J96" s="58">
        <f t="shared" si="25"/>
        <v>41</v>
      </c>
      <c r="K96" s="58">
        <f t="shared" si="25"/>
        <v>19</v>
      </c>
      <c r="L96" s="58">
        <f t="shared" si="25"/>
        <v>22</v>
      </c>
      <c r="M96" s="59">
        <f t="shared" si="25"/>
        <v>0.46341463414634149</v>
      </c>
      <c r="N96" s="58">
        <f t="shared" si="25"/>
        <v>103</v>
      </c>
      <c r="O96" s="58">
        <f t="shared" si="25"/>
        <v>27</v>
      </c>
      <c r="P96" s="58">
        <f t="shared" si="25"/>
        <v>76</v>
      </c>
      <c r="Q96" s="59">
        <f t="shared" si="25"/>
        <v>0.26213592233009708</v>
      </c>
      <c r="R96" s="58">
        <f t="shared" si="25"/>
        <v>4</v>
      </c>
      <c r="S96" s="58">
        <f t="shared" si="25"/>
        <v>3</v>
      </c>
      <c r="T96" s="58">
        <f t="shared" si="25"/>
        <v>1</v>
      </c>
      <c r="U96" s="59">
        <f t="shared" si="25"/>
        <v>0.75</v>
      </c>
      <c r="V96" s="58">
        <f t="shared" si="25"/>
        <v>609</v>
      </c>
      <c r="W96" s="58">
        <f t="shared" si="25"/>
        <v>252</v>
      </c>
      <c r="X96" s="58">
        <f t="shared" si="25"/>
        <v>357</v>
      </c>
      <c r="Y96" s="59">
        <f t="shared" si="25"/>
        <v>0.41379310344827586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130</v>
      </c>
      <c r="H97" s="60">
        <f t="shared" si="26"/>
        <v>32</v>
      </c>
      <c r="I97" s="61">
        <f t="shared" si="26"/>
        <v>0.80246913580246915</v>
      </c>
      <c r="J97" s="60">
        <f t="shared" si="26"/>
        <v>22</v>
      </c>
      <c r="K97" s="60">
        <f t="shared" si="26"/>
        <v>17</v>
      </c>
      <c r="L97" s="60">
        <f t="shared" si="26"/>
        <v>5</v>
      </c>
      <c r="M97" s="61">
        <f t="shared" si="26"/>
        <v>0.77272727272727271</v>
      </c>
      <c r="N97" s="60">
        <f t="shared" si="26"/>
        <v>20</v>
      </c>
      <c r="O97" s="60">
        <f t="shared" si="26"/>
        <v>9</v>
      </c>
      <c r="P97" s="60">
        <f t="shared" si="26"/>
        <v>11</v>
      </c>
      <c r="Q97" s="61">
        <f t="shared" si="26"/>
        <v>0.45</v>
      </c>
      <c r="R97" s="60">
        <f t="shared" si="26"/>
        <v>5</v>
      </c>
      <c r="S97" s="60">
        <f t="shared" si="26"/>
        <v>0</v>
      </c>
      <c r="T97" s="60">
        <f t="shared" si="26"/>
        <v>5</v>
      </c>
      <c r="U97" s="61">
        <f t="shared" si="26"/>
        <v>0</v>
      </c>
      <c r="V97" s="60">
        <f t="shared" si="26"/>
        <v>209</v>
      </c>
      <c r="W97" s="60">
        <f t="shared" si="26"/>
        <v>156</v>
      </c>
      <c r="X97" s="60">
        <f t="shared" si="26"/>
        <v>53</v>
      </c>
      <c r="Y97" s="61">
        <f t="shared" si="26"/>
        <v>0.74641148325358853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121</v>
      </c>
      <c r="H98" s="62">
        <f t="shared" si="27"/>
        <v>45</v>
      </c>
      <c r="I98" s="63">
        <f t="shared" si="27"/>
        <v>0.72891566265060237</v>
      </c>
      <c r="J98" s="62">
        <f t="shared" si="27"/>
        <v>9</v>
      </c>
      <c r="K98" s="62">
        <f t="shared" si="27"/>
        <v>6</v>
      </c>
      <c r="L98" s="62">
        <f t="shared" si="27"/>
        <v>3</v>
      </c>
      <c r="M98" s="63">
        <f t="shared" si="27"/>
        <v>0.66666666666666663</v>
      </c>
      <c r="N98" s="62">
        <f t="shared" si="27"/>
        <v>20</v>
      </c>
      <c r="O98" s="62">
        <f t="shared" si="27"/>
        <v>10</v>
      </c>
      <c r="P98" s="62">
        <f t="shared" si="27"/>
        <v>10</v>
      </c>
      <c r="Q98" s="63">
        <f t="shared" si="27"/>
        <v>0.5</v>
      </c>
      <c r="R98" s="63"/>
      <c r="S98" s="63"/>
      <c r="T98" s="63"/>
      <c r="U98" s="63"/>
      <c r="V98" s="62">
        <f>V70</f>
        <v>195</v>
      </c>
      <c r="W98" s="62">
        <f>W70</f>
        <v>137</v>
      </c>
      <c r="X98" s="62">
        <f>X70</f>
        <v>58</v>
      </c>
      <c r="Y98" s="63">
        <f>Y70</f>
        <v>0.70256410256410251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123</v>
      </c>
      <c r="H99" s="64">
        <f t="shared" si="28"/>
        <v>81</v>
      </c>
      <c r="I99" s="65">
        <f t="shared" si="28"/>
        <v>0.6029411764705882</v>
      </c>
      <c r="J99" s="64">
        <f t="shared" si="28"/>
        <v>11</v>
      </c>
      <c r="K99" s="64">
        <f t="shared" si="28"/>
        <v>3</v>
      </c>
      <c r="L99" s="64">
        <f t="shared" si="28"/>
        <v>8</v>
      </c>
      <c r="M99" s="65">
        <f t="shared" si="28"/>
        <v>0.27272727272727271</v>
      </c>
      <c r="N99" s="64">
        <f t="shared" si="28"/>
        <v>29</v>
      </c>
      <c r="O99" s="64">
        <f t="shared" si="28"/>
        <v>8</v>
      </c>
      <c r="P99" s="64">
        <f t="shared" si="28"/>
        <v>21</v>
      </c>
      <c r="Q99" s="65">
        <f t="shared" si="28"/>
        <v>0.27586206896551724</v>
      </c>
      <c r="R99" s="65"/>
      <c r="S99" s="65"/>
      <c r="T99" s="65"/>
      <c r="U99" s="65"/>
      <c r="V99" s="64">
        <f>V85</f>
        <v>244</v>
      </c>
      <c r="W99" s="64">
        <f>W85</f>
        <v>134</v>
      </c>
      <c r="X99" s="64">
        <f>X85</f>
        <v>110</v>
      </c>
      <c r="Y99" s="65">
        <f>Y85</f>
        <v>0.54918032786885251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993</v>
      </c>
      <c r="G100" s="18">
        <f t="shared" si="29"/>
        <v>577</v>
      </c>
      <c r="H100" s="18">
        <f t="shared" si="29"/>
        <v>416</v>
      </c>
      <c r="I100" s="66">
        <f t="shared" si="29"/>
        <v>0.58106747230614297</v>
      </c>
      <c r="J100" s="18">
        <f t="shared" si="29"/>
        <v>83</v>
      </c>
      <c r="K100" s="18">
        <f t="shared" si="29"/>
        <v>45</v>
      </c>
      <c r="L100" s="18">
        <f t="shared" si="29"/>
        <v>38</v>
      </c>
      <c r="M100" s="66">
        <f t="shared" si="29"/>
        <v>0.54216867469879515</v>
      </c>
      <c r="N100" s="18">
        <f t="shared" si="29"/>
        <v>172</v>
      </c>
      <c r="O100" s="18">
        <f t="shared" si="29"/>
        <v>54</v>
      </c>
      <c r="P100" s="18">
        <f t="shared" si="29"/>
        <v>118</v>
      </c>
      <c r="Q100" s="66">
        <f t="shared" si="29"/>
        <v>0.31395348837209303</v>
      </c>
      <c r="R100" s="67">
        <f t="shared" ref="R100:X100" si="30">R86</f>
        <v>9</v>
      </c>
      <c r="S100" s="67">
        <f t="shared" si="30"/>
        <v>3</v>
      </c>
      <c r="T100" s="67">
        <f t="shared" si="30"/>
        <v>6</v>
      </c>
      <c r="U100" s="66">
        <f t="shared" si="30"/>
        <v>0.33333333333333331</v>
      </c>
      <c r="V100" s="18">
        <f t="shared" si="30"/>
        <v>1257</v>
      </c>
      <c r="W100" s="18">
        <f t="shared" si="30"/>
        <v>679</v>
      </c>
      <c r="X100" s="18">
        <f t="shared" si="30"/>
        <v>578</v>
      </c>
      <c r="Y100" s="66">
        <f>W100/V100</f>
        <v>0.54017501988862371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11" spans="1:25" ht="38.85" customHeight="1">
      <c r="E111" s="124" t="s">
        <v>22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 customHeight="1">
      <c r="E113" s="128" t="s">
        <v>6</v>
      </c>
      <c r="F113" s="128"/>
      <c r="G113" s="128"/>
      <c r="H113" s="128"/>
      <c r="I113" s="129">
        <f>F86+J86</f>
        <v>1076</v>
      </c>
      <c r="J113" s="129"/>
      <c r="K113" s="129"/>
      <c r="L113" s="130">
        <f>G86+K86</f>
        <v>622</v>
      </c>
      <c r="M113" s="130"/>
      <c r="N113" s="130"/>
      <c r="O113" s="130">
        <f>I113-L113</f>
        <v>454</v>
      </c>
      <c r="P113" s="130"/>
      <c r="Q113" s="130"/>
      <c r="R113" s="131">
        <f>L113/I113</f>
        <v>0.57806691449814129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57</v>
      </c>
      <c r="M114" s="130"/>
      <c r="N114" s="130"/>
      <c r="O114" s="130">
        <f>I114-L114</f>
        <v>124</v>
      </c>
      <c r="P114" s="130"/>
      <c r="Q114" s="130"/>
      <c r="R114" s="131">
        <f>L114/I114</f>
        <v>0.31491712707182318</v>
      </c>
      <c r="S114" s="131"/>
      <c r="T114" s="131"/>
    </row>
    <row r="115" spans="5:20" ht="15.75" customHeight="1">
      <c r="E115" s="128" t="s">
        <v>8</v>
      </c>
      <c r="F115" s="128"/>
      <c r="G115" s="128"/>
      <c r="H115" s="128"/>
      <c r="I115" s="129">
        <f>SUM(I113:I114)</f>
        <v>1257</v>
      </c>
      <c r="J115" s="129"/>
      <c r="K115" s="129"/>
      <c r="L115" s="130">
        <f>SUM(L113:L114)</f>
        <v>679</v>
      </c>
      <c r="M115" s="130"/>
      <c r="N115" s="130"/>
      <c r="O115" s="130">
        <f>SUM(O113:O114)</f>
        <v>578</v>
      </c>
      <c r="P115" s="130"/>
      <c r="Q115" s="130"/>
      <c r="R115" s="131">
        <f>L115/I115</f>
        <v>0.54017501988862371</v>
      </c>
      <c r="S115" s="131"/>
      <c r="T115" s="131"/>
    </row>
    <row r="116" spans="5:20" ht="15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 ht="31.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2.7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25.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4.65" customHeight="1">
      <c r="E121" s="68" t="s">
        <v>54</v>
      </c>
      <c r="F121" s="71">
        <v>1973</v>
      </c>
      <c r="G121" s="71">
        <v>746</v>
      </c>
      <c r="H121" s="71">
        <f>F121-G121</f>
        <v>1227</v>
      </c>
      <c r="I121" s="72">
        <f>G121/F121</f>
        <v>0.37810440952863661</v>
      </c>
      <c r="J121" s="71">
        <v>450</v>
      </c>
      <c r="K121" s="71">
        <v>101</v>
      </c>
      <c r="L121" s="71">
        <f>J121-K121</f>
        <v>349</v>
      </c>
      <c r="M121" s="72">
        <f>K121/J121</f>
        <v>0.22444444444444445</v>
      </c>
    </row>
    <row r="122" spans="5:20" ht="14.65" customHeight="1">
      <c r="E122" s="68" t="s">
        <v>99</v>
      </c>
      <c r="F122" s="71">
        <v>1366</v>
      </c>
      <c r="G122" s="71">
        <v>383</v>
      </c>
      <c r="H122" s="71">
        <f>F122-G122</f>
        <v>983</v>
      </c>
      <c r="I122" s="72">
        <f>G122/F122</f>
        <v>0.28038067349926793</v>
      </c>
      <c r="J122" s="71">
        <v>414</v>
      </c>
      <c r="K122" s="71">
        <v>57</v>
      </c>
      <c r="L122" s="71">
        <f>J122-K122</f>
        <v>357</v>
      </c>
      <c r="M122" s="72">
        <f>K122/J122</f>
        <v>0.13768115942028986</v>
      </c>
    </row>
    <row r="123" spans="5:20" ht="14.65" customHeight="1">
      <c r="E123" s="68" t="s">
        <v>123</v>
      </c>
      <c r="F123" s="71">
        <v>1432</v>
      </c>
      <c r="G123" s="71">
        <v>417</v>
      </c>
      <c r="H123" s="71">
        <f>F123-G123</f>
        <v>1015</v>
      </c>
      <c r="I123" s="72">
        <f>G123/F123</f>
        <v>0.29120111731843573</v>
      </c>
      <c r="J123" s="71">
        <v>372</v>
      </c>
      <c r="K123" s="71">
        <v>59</v>
      </c>
      <c r="L123" s="71">
        <f>J123-K123</f>
        <v>313</v>
      </c>
      <c r="M123" s="72">
        <f>K123/J123</f>
        <v>0.15860215053763441</v>
      </c>
    </row>
    <row r="124" spans="5:20" ht="14.65" customHeight="1">
      <c r="E124" s="68" t="s">
        <v>146</v>
      </c>
      <c r="F124" s="71">
        <v>1899</v>
      </c>
      <c r="G124" s="71">
        <v>676</v>
      </c>
      <c r="H124" s="71">
        <f>F124-G124</f>
        <v>1223</v>
      </c>
      <c r="I124" s="72">
        <f>G124/F124</f>
        <v>0.35597682991047919</v>
      </c>
      <c r="J124" s="71">
        <v>443</v>
      </c>
      <c r="K124" s="71">
        <v>58</v>
      </c>
      <c r="L124" s="71">
        <f>J124-K124</f>
        <v>385</v>
      </c>
      <c r="M124" s="72">
        <f>K124/J124</f>
        <v>0.1309255079006772</v>
      </c>
    </row>
    <row r="125" spans="5:20" ht="12.75" customHeight="1">
      <c r="E125" s="68" t="s">
        <v>175</v>
      </c>
      <c r="F125" s="68">
        <f>F121+F122+F123+F124</f>
        <v>6670</v>
      </c>
      <c r="G125" s="68">
        <f>G121+G122+G123+G124</f>
        <v>2222</v>
      </c>
      <c r="H125" s="68">
        <f>H121+H122+H123+H124</f>
        <v>4448</v>
      </c>
      <c r="I125" s="73">
        <f>G125/F125</f>
        <v>0.33313343328335832</v>
      </c>
      <c r="J125" s="68">
        <f>J121+J122+J123+J124</f>
        <v>1679</v>
      </c>
      <c r="K125" s="68">
        <f>K121+K122+K123+K124</f>
        <v>275</v>
      </c>
      <c r="L125" s="68">
        <f>L121+L122+L123+L124</f>
        <v>1404</v>
      </c>
      <c r="M125" s="73">
        <f>K125/J125</f>
        <v>0.16378796902918405</v>
      </c>
    </row>
    <row r="126" spans="5:20" ht="12.75" customHeight="1">
      <c r="E126" s="74" t="s">
        <v>184</v>
      </c>
      <c r="H126" s="75"/>
    </row>
    <row r="127" spans="5:20" ht="12.75" customHeight="1">
      <c r="E127" s="74" t="s">
        <v>185</v>
      </c>
      <c r="H127" s="75"/>
    </row>
    <row r="137" spans="1:21" ht="14.6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4.6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4.6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4.65" customHeight="1">
      <c r="A140" s="99" t="s">
        <v>215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4.6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4.6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4.65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502</v>
      </c>
      <c r="G143" s="76">
        <f t="shared" si="31"/>
        <v>222</v>
      </c>
      <c r="H143" s="76">
        <f>F143-G143</f>
        <v>280</v>
      </c>
      <c r="I143" s="77">
        <f>G143/F143</f>
        <v>0.44223107569721115</v>
      </c>
      <c r="J143" s="78">
        <f t="shared" ref="J143:K147" si="32">F121</f>
        <v>1973</v>
      </c>
      <c r="K143" s="78">
        <f t="shared" si="32"/>
        <v>746</v>
      </c>
      <c r="L143" s="79">
        <f>J143-K143</f>
        <v>1227</v>
      </c>
      <c r="M143" s="77">
        <f>K143/J143</f>
        <v>0.37810440952863661</v>
      </c>
      <c r="N143" s="76">
        <f t="shared" ref="N143:O147" si="33">N96+R96</f>
        <v>107</v>
      </c>
      <c r="O143" s="76">
        <f t="shared" si="33"/>
        <v>30</v>
      </c>
      <c r="P143" s="76">
        <f>N143-O143</f>
        <v>77</v>
      </c>
      <c r="Q143" s="77">
        <f>O143/N143</f>
        <v>0.28037383177570091</v>
      </c>
      <c r="R143" s="78">
        <f t="shared" ref="R143:S147" si="34">J121</f>
        <v>450</v>
      </c>
      <c r="S143" s="78">
        <f t="shared" si="34"/>
        <v>101</v>
      </c>
      <c r="T143" s="79">
        <f>R143-S143</f>
        <v>349</v>
      </c>
      <c r="U143" s="77">
        <f>S143/R143</f>
        <v>0.22444444444444445</v>
      </c>
    </row>
    <row r="144" spans="1:21" ht="14.65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147</v>
      </c>
      <c r="H144" s="80">
        <f>F144-G144</f>
        <v>37</v>
      </c>
      <c r="I144" s="81">
        <f>G144/F144</f>
        <v>0.79891304347826086</v>
      </c>
      <c r="J144" s="82">
        <f t="shared" si="32"/>
        <v>1366</v>
      </c>
      <c r="K144" s="82">
        <f t="shared" si="32"/>
        <v>383</v>
      </c>
      <c r="L144" s="83">
        <f>J144-K144</f>
        <v>983</v>
      </c>
      <c r="M144" s="81">
        <f>K144/J144</f>
        <v>0.28038067349926793</v>
      </c>
      <c r="N144" s="80">
        <f t="shared" si="33"/>
        <v>25</v>
      </c>
      <c r="O144" s="80">
        <f t="shared" si="33"/>
        <v>9</v>
      </c>
      <c r="P144" s="80">
        <f>N144-O144</f>
        <v>16</v>
      </c>
      <c r="Q144" s="81">
        <f>O144/N144</f>
        <v>0.36</v>
      </c>
      <c r="R144" s="82">
        <f t="shared" si="34"/>
        <v>414</v>
      </c>
      <c r="S144" s="82">
        <f t="shared" si="34"/>
        <v>57</v>
      </c>
      <c r="T144" s="83">
        <f>R144-S144</f>
        <v>357</v>
      </c>
      <c r="U144" s="81">
        <f>S144/R144</f>
        <v>0.13768115942028986</v>
      </c>
    </row>
    <row r="145" spans="1:21" ht="14.65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127</v>
      </c>
      <c r="H145" s="84">
        <f>F145-G145</f>
        <v>48</v>
      </c>
      <c r="I145" s="85">
        <f>G145/F145</f>
        <v>0.72571428571428576</v>
      </c>
      <c r="J145" s="86">
        <f t="shared" si="32"/>
        <v>1432</v>
      </c>
      <c r="K145" s="86">
        <f t="shared" si="32"/>
        <v>417</v>
      </c>
      <c r="L145" s="87">
        <f>J145-K145</f>
        <v>1015</v>
      </c>
      <c r="M145" s="85">
        <f>K145/J145</f>
        <v>0.29120111731843573</v>
      </c>
      <c r="N145" s="84">
        <f t="shared" si="33"/>
        <v>20</v>
      </c>
      <c r="O145" s="84">
        <f t="shared" si="33"/>
        <v>10</v>
      </c>
      <c r="P145" s="84">
        <f>N145-O145</f>
        <v>10</v>
      </c>
      <c r="Q145" s="85">
        <f>O145/N145</f>
        <v>0.5</v>
      </c>
      <c r="R145" s="86">
        <f t="shared" si="34"/>
        <v>372</v>
      </c>
      <c r="S145" s="86">
        <f t="shared" si="34"/>
        <v>59</v>
      </c>
      <c r="T145" s="87">
        <f>R145-S145</f>
        <v>313</v>
      </c>
      <c r="U145" s="85">
        <f>S145/R145</f>
        <v>0.15860215053763441</v>
      </c>
    </row>
    <row r="146" spans="1:21" ht="14.65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126</v>
      </c>
      <c r="H146" s="88">
        <f>F146-G146</f>
        <v>89</v>
      </c>
      <c r="I146" s="89">
        <f>G146/F146</f>
        <v>0.586046511627907</v>
      </c>
      <c r="J146" s="90">
        <f t="shared" si="32"/>
        <v>1899</v>
      </c>
      <c r="K146" s="90">
        <f t="shared" si="32"/>
        <v>676</v>
      </c>
      <c r="L146" s="91">
        <f>J146-K146</f>
        <v>1223</v>
      </c>
      <c r="M146" s="89">
        <f>K146/J146</f>
        <v>0.35597682991047919</v>
      </c>
      <c r="N146" s="88">
        <f t="shared" si="33"/>
        <v>29</v>
      </c>
      <c r="O146" s="88">
        <f t="shared" si="33"/>
        <v>8</v>
      </c>
      <c r="P146" s="88">
        <f>N146-O146</f>
        <v>21</v>
      </c>
      <c r="Q146" s="89">
        <f>O146/N146</f>
        <v>0.27586206896551724</v>
      </c>
      <c r="R146" s="90">
        <f t="shared" si="34"/>
        <v>443</v>
      </c>
      <c r="S146" s="90">
        <f t="shared" si="34"/>
        <v>58</v>
      </c>
      <c r="T146" s="91">
        <f>R146-S146</f>
        <v>385</v>
      </c>
      <c r="U146" s="89">
        <f>S146/R146</f>
        <v>0.1309255079006772</v>
      </c>
    </row>
    <row r="147" spans="1:21" ht="14.65" customHeight="1">
      <c r="A147" s="138" t="s">
        <v>175</v>
      </c>
      <c r="B147" s="138"/>
      <c r="C147" s="138"/>
      <c r="D147" s="138"/>
      <c r="E147" s="138"/>
      <c r="F147" s="92">
        <f t="shared" si="31"/>
        <v>1076</v>
      </c>
      <c r="G147" s="92">
        <f t="shared" si="31"/>
        <v>622</v>
      </c>
      <c r="H147" s="92">
        <f>F147-G147</f>
        <v>454</v>
      </c>
      <c r="I147" s="93">
        <f>G147/F147</f>
        <v>0.57806691449814129</v>
      </c>
      <c r="J147" s="94">
        <f t="shared" si="32"/>
        <v>6670</v>
      </c>
      <c r="K147" s="94">
        <f t="shared" si="32"/>
        <v>2222</v>
      </c>
      <c r="L147" s="95">
        <f>J147-K147</f>
        <v>4448</v>
      </c>
      <c r="M147" s="93">
        <f>K147/J147</f>
        <v>0.33313343328335832</v>
      </c>
      <c r="N147" s="92">
        <f t="shared" si="33"/>
        <v>181</v>
      </c>
      <c r="O147" s="92">
        <f t="shared" si="33"/>
        <v>57</v>
      </c>
      <c r="P147" s="92">
        <f>N147-O147</f>
        <v>124</v>
      </c>
      <c r="Q147" s="93">
        <f>O147/N147</f>
        <v>0.31491712707182318</v>
      </c>
      <c r="R147" s="94">
        <f t="shared" si="34"/>
        <v>1679</v>
      </c>
      <c r="S147" s="94">
        <f t="shared" si="34"/>
        <v>275</v>
      </c>
      <c r="T147" s="95">
        <f>R147-S147</f>
        <v>1404</v>
      </c>
      <c r="U147" s="93">
        <f>S147/R147</f>
        <v>0.16378796902918405</v>
      </c>
    </row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78740157480314998" right="0.78740157480314998" top="1.181102362204725" bottom="1.181102362204725" header="0.78740157480314998" footer="0.78740157480314998"/>
  <pageSetup paperSize="0" fitToWidth="0" fitToHeight="0" pageOrder="overThenDown" orientation="portrait" horizontalDpi="0" verticalDpi="0" copies="0"/>
  <headerFooter alignWithMargins="0">
    <oddHeader>&amp;C&amp;10&amp;A</oddHeader>
    <oddFooter>&amp;C&amp;10Página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workbookViewId="0"/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8" width="5.125" customWidth="1"/>
    <col min="9" max="9" width="7" customWidth="1"/>
    <col min="10" max="12" width="5.125" customWidth="1"/>
    <col min="13" max="13" width="7" customWidth="1"/>
    <col min="14" max="16" width="5.125" customWidth="1"/>
    <col min="17" max="17" width="6.625" customWidth="1"/>
    <col min="18" max="24" width="5.125" customWidth="1"/>
    <col min="25" max="25" width="7.75" customWidth="1"/>
    <col min="26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217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4.6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14</v>
      </c>
      <c r="H8" s="23">
        <f>F8-G8</f>
        <v>0</v>
      </c>
      <c r="I8" s="25">
        <f>G8/F8</f>
        <v>1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14</v>
      </c>
      <c r="X8" s="23">
        <f t="shared" ref="X8:X37" si="2">V8-W8</f>
        <v>0</v>
      </c>
      <c r="Y8" s="25">
        <f t="shared" ref="Y8:Y39" si="3">W8/V8</f>
        <v>1</v>
      </c>
    </row>
    <row r="9" spans="1:25" ht="14.6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26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10</v>
      </c>
      <c r="P9" s="23">
        <f>N9-O9</f>
        <v>0</v>
      </c>
      <c r="Q9" s="25">
        <f>O9/N9</f>
        <v>1</v>
      </c>
      <c r="R9" s="23"/>
      <c r="S9" s="24"/>
      <c r="T9" s="23"/>
      <c r="U9" s="25"/>
      <c r="V9" s="23">
        <f t="shared" si="0"/>
        <v>37</v>
      </c>
      <c r="W9" s="23">
        <f t="shared" si="1"/>
        <v>37</v>
      </c>
      <c r="X9" s="23">
        <f t="shared" si="2"/>
        <v>0</v>
      </c>
      <c r="Y9" s="25">
        <f t="shared" si="3"/>
        <v>1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1</v>
      </c>
      <c r="H10" s="23">
        <f>F10-G10</f>
        <v>19</v>
      </c>
      <c r="I10" s="25">
        <f>G10/F10</f>
        <v>0.05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1</v>
      </c>
      <c r="X10" s="23">
        <f t="shared" si="2"/>
        <v>21</v>
      </c>
      <c r="Y10" s="25">
        <f t="shared" si="3"/>
        <v>4.5454545454545456E-2</v>
      </c>
    </row>
    <row r="11" spans="1:25" ht="14.6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6</v>
      </c>
      <c r="P11" s="23">
        <f>N11-O11</f>
        <v>4</v>
      </c>
      <c r="Q11" s="25">
        <f>O11/N11</f>
        <v>0.6</v>
      </c>
      <c r="R11" s="23"/>
      <c r="S11" s="24"/>
      <c r="T11" s="23"/>
      <c r="U11" s="25"/>
      <c r="V11" s="23">
        <f t="shared" si="0"/>
        <v>10</v>
      </c>
      <c r="W11" s="23">
        <f t="shared" si="1"/>
        <v>6</v>
      </c>
      <c r="X11" s="23">
        <f t="shared" si="2"/>
        <v>4</v>
      </c>
      <c r="Y11" s="25">
        <f t="shared" si="3"/>
        <v>0.6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43</v>
      </c>
      <c r="H12" s="23">
        <f t="shared" ref="H12:H18" si="4">F12-G12</f>
        <v>2</v>
      </c>
      <c r="I12" s="25">
        <f t="shared" ref="I12:I18" si="5">G12/F12</f>
        <v>0.9555555555555556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43</v>
      </c>
      <c r="X12" s="23">
        <f t="shared" si="2"/>
        <v>2</v>
      </c>
      <c r="Y12" s="25">
        <f t="shared" si="3"/>
        <v>0.9555555555555556</v>
      </c>
    </row>
    <row r="13" spans="1:25" ht="14.6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27</v>
      </c>
      <c r="H13" s="23">
        <f t="shared" si="4"/>
        <v>34</v>
      </c>
      <c r="I13" s="25">
        <f t="shared" si="5"/>
        <v>0.44262295081967212</v>
      </c>
      <c r="J13" s="26"/>
      <c r="K13" s="24"/>
      <c r="L13" s="23"/>
      <c r="M13" s="25"/>
      <c r="N13" s="23">
        <v>25</v>
      </c>
      <c r="O13" s="24">
        <v>0</v>
      </c>
      <c r="P13" s="23">
        <f>N13-O13</f>
        <v>25</v>
      </c>
      <c r="Q13" s="25">
        <f>O13/N13</f>
        <v>0</v>
      </c>
      <c r="R13" s="23"/>
      <c r="S13" s="24"/>
      <c r="T13" s="23"/>
      <c r="U13" s="25"/>
      <c r="V13" s="23">
        <f t="shared" si="0"/>
        <v>86</v>
      </c>
      <c r="W13" s="23">
        <f t="shared" si="1"/>
        <v>27</v>
      </c>
      <c r="X13" s="23">
        <f t="shared" si="2"/>
        <v>59</v>
      </c>
      <c r="Y13" s="25">
        <f t="shared" si="3"/>
        <v>0.31395348837209303</v>
      </c>
    </row>
    <row r="14" spans="1:25" ht="14.6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4"/>
        <v>0</v>
      </c>
      <c r="I14" s="25">
        <f t="shared" si="5"/>
        <v>1</v>
      </c>
      <c r="J14" s="26">
        <v>15</v>
      </c>
      <c r="K14" s="24">
        <v>10</v>
      </c>
      <c r="L14" s="23">
        <f>J14-K14</f>
        <v>5</v>
      </c>
      <c r="M14" s="25">
        <f>K14/J14</f>
        <v>0.66666666666666663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40</v>
      </c>
      <c r="X14" s="23">
        <f t="shared" si="2"/>
        <v>5</v>
      </c>
      <c r="Y14" s="25">
        <f t="shared" si="3"/>
        <v>0.88888888888888884</v>
      </c>
    </row>
    <row r="15" spans="1:25" ht="14.65" customHeight="1">
      <c r="A15" s="103"/>
      <c r="B15" s="104"/>
      <c r="C15" s="105"/>
      <c r="D15" s="21"/>
      <c r="E15" s="22" t="s">
        <v>66</v>
      </c>
      <c r="F15" s="23">
        <v>10</v>
      </c>
      <c r="G15" s="24">
        <v>1</v>
      </c>
      <c r="H15" s="23">
        <f t="shared" si="4"/>
        <v>9</v>
      </c>
      <c r="I15" s="25">
        <f t="shared" si="5"/>
        <v>0.1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1</v>
      </c>
      <c r="X15" s="23">
        <f t="shared" si="2"/>
        <v>9</v>
      </c>
      <c r="Y15" s="25">
        <f t="shared" si="3"/>
        <v>0.1</v>
      </c>
    </row>
    <row r="16" spans="1:25" ht="14.65" customHeight="1">
      <c r="A16" s="103"/>
      <c r="B16" s="104"/>
      <c r="C16" s="105"/>
      <c r="D16" s="21"/>
      <c r="E16" s="22" t="s">
        <v>67</v>
      </c>
      <c r="F16" s="23">
        <v>3</v>
      </c>
      <c r="G16" s="24">
        <v>1</v>
      </c>
      <c r="H16" s="23">
        <f t="shared" si="4"/>
        <v>2</v>
      </c>
      <c r="I16" s="25">
        <f t="shared" si="5"/>
        <v>0.33333333333333331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3</v>
      </c>
      <c r="W16" s="23">
        <f t="shared" si="1"/>
        <v>1</v>
      </c>
      <c r="X16" s="23">
        <f t="shared" si="2"/>
        <v>2</v>
      </c>
      <c r="Y16" s="25">
        <f t="shared" si="3"/>
        <v>0.33333333333333331</v>
      </c>
    </row>
    <row r="17" spans="1:25" ht="14.65" customHeight="1">
      <c r="A17" s="103"/>
      <c r="B17" s="104"/>
      <c r="C17" s="105"/>
      <c r="D17" s="21"/>
      <c r="E17" s="22" t="s">
        <v>68</v>
      </c>
      <c r="F17" s="23">
        <v>23</v>
      </c>
      <c r="G17" s="24">
        <v>18</v>
      </c>
      <c r="H17" s="23">
        <f t="shared" si="4"/>
        <v>5</v>
      </c>
      <c r="I17" s="25">
        <f t="shared" si="5"/>
        <v>0.78260869565217395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23</v>
      </c>
      <c r="W17" s="23">
        <f t="shared" si="1"/>
        <v>18</v>
      </c>
      <c r="X17" s="23">
        <f t="shared" si="2"/>
        <v>5</v>
      </c>
      <c r="Y17" s="25">
        <f t="shared" si="3"/>
        <v>0.78260869565217395</v>
      </c>
    </row>
    <row r="18" spans="1:25" ht="14.65" customHeight="1">
      <c r="A18" s="103"/>
      <c r="B18" s="104"/>
      <c r="C18" s="105"/>
      <c r="D18" s="21"/>
      <c r="E18" s="22" t="s">
        <v>69</v>
      </c>
      <c r="F18" s="23">
        <v>20</v>
      </c>
      <c r="G18" s="24">
        <v>20</v>
      </c>
      <c r="H18" s="23">
        <f t="shared" si="4"/>
        <v>0</v>
      </c>
      <c r="I18" s="25">
        <f t="shared" si="5"/>
        <v>1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20</v>
      </c>
      <c r="X18" s="23">
        <f t="shared" si="2"/>
        <v>2</v>
      </c>
      <c r="Y18" s="25">
        <f t="shared" si="3"/>
        <v>0.90909090909090906</v>
      </c>
    </row>
    <row r="19" spans="1:25" ht="14.6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18</v>
      </c>
      <c r="P19" s="23">
        <f>N19-O19</f>
        <v>16</v>
      </c>
      <c r="Q19" s="25">
        <f>O19/N19</f>
        <v>0.52941176470588236</v>
      </c>
      <c r="R19" s="23"/>
      <c r="S19" s="24"/>
      <c r="T19" s="23"/>
      <c r="U19" s="25"/>
      <c r="V19" s="23">
        <f t="shared" si="0"/>
        <v>34</v>
      </c>
      <c r="W19" s="23">
        <f t="shared" si="1"/>
        <v>18</v>
      </c>
      <c r="X19" s="23">
        <f t="shared" si="2"/>
        <v>16</v>
      </c>
      <c r="Y19" s="25">
        <f t="shared" si="3"/>
        <v>0.52941176470588236</v>
      </c>
    </row>
    <row r="20" spans="1:25" ht="14.65" customHeight="1">
      <c r="A20" s="103"/>
      <c r="B20" s="104"/>
      <c r="C20" s="105"/>
      <c r="D20" s="21"/>
      <c r="E20" s="22" t="s">
        <v>71</v>
      </c>
      <c r="F20" s="23">
        <v>29</v>
      </c>
      <c r="G20" s="24">
        <v>28</v>
      </c>
      <c r="H20" s="23">
        <f t="shared" ref="H20:H27" si="6">F20-G20</f>
        <v>1</v>
      </c>
      <c r="I20" s="25">
        <f t="shared" ref="I20:I27" si="7">G20/F20</f>
        <v>0.96551724137931039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28</v>
      </c>
      <c r="X20" s="23">
        <f t="shared" si="2"/>
        <v>1</v>
      </c>
      <c r="Y20" s="25">
        <f t="shared" si="3"/>
        <v>0.96551724137931039</v>
      </c>
    </row>
    <row r="21" spans="1:25" ht="14.65" customHeight="1">
      <c r="A21" s="103"/>
      <c r="B21" s="104"/>
      <c r="C21" s="105"/>
      <c r="D21" s="21"/>
      <c r="E21" s="22" t="s">
        <v>72</v>
      </c>
      <c r="F21" s="23">
        <v>10</v>
      </c>
      <c r="G21" s="24">
        <v>5</v>
      </c>
      <c r="H21" s="23">
        <f t="shared" si="6"/>
        <v>5</v>
      </c>
      <c r="I21" s="25">
        <f t="shared" si="7"/>
        <v>0.5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10</v>
      </c>
      <c r="W21" s="23">
        <f t="shared" si="1"/>
        <v>5</v>
      </c>
      <c r="X21" s="23">
        <f t="shared" si="2"/>
        <v>5</v>
      </c>
      <c r="Y21" s="25">
        <f t="shared" si="3"/>
        <v>0.5</v>
      </c>
    </row>
    <row r="22" spans="1:25" ht="14.65" customHeight="1">
      <c r="A22" s="103"/>
      <c r="B22" s="104"/>
      <c r="C22" s="105"/>
      <c r="D22" s="21"/>
      <c r="E22" s="22" t="s">
        <v>73</v>
      </c>
      <c r="F22" s="23">
        <v>8</v>
      </c>
      <c r="G22" s="24">
        <v>4</v>
      </c>
      <c r="H22" s="23">
        <f t="shared" si="6"/>
        <v>4</v>
      </c>
      <c r="I22" s="25">
        <f t="shared" si="7"/>
        <v>0.5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8</v>
      </c>
      <c r="W22" s="23">
        <f t="shared" si="1"/>
        <v>4</v>
      </c>
      <c r="X22" s="23">
        <f t="shared" si="2"/>
        <v>4</v>
      </c>
      <c r="Y22" s="25">
        <f t="shared" si="3"/>
        <v>0.5</v>
      </c>
    </row>
    <row r="23" spans="1:25" ht="14.65" customHeight="1">
      <c r="A23" s="103"/>
      <c r="B23" s="104"/>
      <c r="C23" s="105"/>
      <c r="D23" s="21"/>
      <c r="E23" s="22" t="s">
        <v>74</v>
      </c>
      <c r="F23" s="23">
        <v>10</v>
      </c>
      <c r="G23" s="24">
        <v>10</v>
      </c>
      <c r="H23" s="23">
        <f t="shared" si="6"/>
        <v>0</v>
      </c>
      <c r="I23" s="25">
        <f t="shared" si="7"/>
        <v>1</v>
      </c>
      <c r="J23" s="26"/>
      <c r="K23" s="24"/>
      <c r="L23" s="23"/>
      <c r="M23" s="25"/>
      <c r="N23" s="23">
        <v>4</v>
      </c>
      <c r="O23" s="24">
        <v>1</v>
      </c>
      <c r="P23" s="23">
        <f>N23-O23</f>
        <v>3</v>
      </c>
      <c r="Q23" s="25">
        <f>O23/N23</f>
        <v>0.25</v>
      </c>
      <c r="R23" s="23"/>
      <c r="S23" s="24"/>
      <c r="T23" s="23"/>
      <c r="U23" s="25"/>
      <c r="V23" s="23">
        <f t="shared" si="0"/>
        <v>14</v>
      </c>
      <c r="W23" s="23">
        <f t="shared" si="1"/>
        <v>11</v>
      </c>
      <c r="X23" s="23">
        <f t="shared" si="2"/>
        <v>3</v>
      </c>
      <c r="Y23" s="25">
        <f t="shared" si="3"/>
        <v>0.7857142857142857</v>
      </c>
    </row>
    <row r="24" spans="1:25" ht="14.65" customHeight="1">
      <c r="A24" s="103"/>
      <c r="B24" s="104"/>
      <c r="C24" s="105"/>
      <c r="D24" s="21"/>
      <c r="E24" s="22" t="s">
        <v>75</v>
      </c>
      <c r="F24" s="23">
        <v>40</v>
      </c>
      <c r="G24" s="24">
        <v>16</v>
      </c>
      <c r="H24" s="23">
        <f t="shared" si="6"/>
        <v>24</v>
      </c>
      <c r="I24" s="25">
        <f t="shared" si="7"/>
        <v>0.4</v>
      </c>
      <c r="J24" s="26"/>
      <c r="K24" s="24"/>
      <c r="L24" s="23"/>
      <c r="M24" s="25"/>
      <c r="N24" s="23">
        <v>8</v>
      </c>
      <c r="O24" s="24">
        <v>2</v>
      </c>
      <c r="P24" s="23">
        <f>N24-O24</f>
        <v>6</v>
      </c>
      <c r="Q24" s="25">
        <f>O24/N24</f>
        <v>0.25</v>
      </c>
      <c r="R24" s="23"/>
      <c r="S24" s="24"/>
      <c r="T24" s="23"/>
      <c r="U24" s="25"/>
      <c r="V24" s="23">
        <f t="shared" si="0"/>
        <v>48</v>
      </c>
      <c r="W24" s="23">
        <f t="shared" si="1"/>
        <v>18</v>
      </c>
      <c r="X24" s="23">
        <f t="shared" si="2"/>
        <v>30</v>
      </c>
      <c r="Y24" s="25">
        <f t="shared" si="3"/>
        <v>0.375</v>
      </c>
    </row>
    <row r="25" spans="1:25" ht="14.6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4.6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7</v>
      </c>
      <c r="H26" s="23">
        <f t="shared" si="6"/>
        <v>2</v>
      </c>
      <c r="I26" s="25">
        <f t="shared" si="7"/>
        <v>0.77777777777777779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  <c r="V26" s="23">
        <f t="shared" si="0"/>
        <v>12</v>
      </c>
      <c r="W26" s="23">
        <f t="shared" si="1"/>
        <v>10</v>
      </c>
      <c r="X26" s="23">
        <f t="shared" si="2"/>
        <v>2</v>
      </c>
      <c r="Y26" s="25">
        <f t="shared" si="3"/>
        <v>0.83333333333333337</v>
      </c>
    </row>
    <row r="27" spans="1:25" ht="14.6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0</v>
      </c>
      <c r="H27" s="23">
        <f t="shared" si="6"/>
        <v>9</v>
      </c>
      <c r="I27" s="25">
        <f t="shared" si="7"/>
        <v>0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0</v>
      </c>
      <c r="X27" s="23">
        <f t="shared" si="2"/>
        <v>9</v>
      </c>
      <c r="Y27" s="25">
        <f t="shared" si="3"/>
        <v>0</v>
      </c>
    </row>
    <row r="28" spans="1:25" ht="14.6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>
        <v>5</v>
      </c>
      <c r="L28" s="23">
        <f>J28-K28</f>
        <v>3</v>
      </c>
      <c r="M28" s="25">
        <f>K28/J28</f>
        <v>0.625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5</v>
      </c>
      <c r="X28" s="23">
        <f t="shared" si="2"/>
        <v>3</v>
      </c>
      <c r="Y28" s="25">
        <f t="shared" si="3"/>
        <v>0.625</v>
      </c>
    </row>
    <row r="29" spans="1:25" ht="14.6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10</v>
      </c>
      <c r="H29" s="23">
        <f t="shared" ref="H29:H53" si="8">F29-G29</f>
        <v>2</v>
      </c>
      <c r="I29" s="25">
        <f t="shared" ref="I29:I60" si="9">G29/F29</f>
        <v>0.83333333333333337</v>
      </c>
      <c r="J29" s="26">
        <v>4</v>
      </c>
      <c r="K29" s="24"/>
      <c r="L29" s="23">
        <f>J29-K29</f>
        <v>4</v>
      </c>
      <c r="M29" s="25">
        <f>K29/J29</f>
        <v>0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10</v>
      </c>
      <c r="X29" s="23">
        <f t="shared" si="2"/>
        <v>6</v>
      </c>
      <c r="Y29" s="25">
        <f t="shared" si="3"/>
        <v>0.625</v>
      </c>
    </row>
    <row r="30" spans="1:25" ht="14.6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4.6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9</v>
      </c>
      <c r="H31" s="23">
        <f t="shared" si="8"/>
        <v>1</v>
      </c>
      <c r="I31" s="25">
        <f t="shared" si="9"/>
        <v>0.9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3</v>
      </c>
      <c r="T31" s="23">
        <f>R31-S31</f>
        <v>1</v>
      </c>
      <c r="U31" s="25">
        <f>S31/R31</f>
        <v>0.75</v>
      </c>
      <c r="V31" s="23">
        <f t="shared" si="0"/>
        <v>14</v>
      </c>
      <c r="W31" s="23">
        <f t="shared" si="1"/>
        <v>12</v>
      </c>
      <c r="X31" s="23">
        <f t="shared" si="2"/>
        <v>2</v>
      </c>
      <c r="Y31" s="25">
        <f t="shared" si="3"/>
        <v>0.8571428571428571</v>
      </c>
    </row>
    <row r="32" spans="1:25" ht="14.6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2</v>
      </c>
      <c r="H32" s="23">
        <f t="shared" si="8"/>
        <v>8</v>
      </c>
      <c r="I32" s="25">
        <f t="shared" si="9"/>
        <v>0.2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2</v>
      </c>
      <c r="X32" s="23">
        <f t="shared" si="2"/>
        <v>9</v>
      </c>
      <c r="Y32" s="25">
        <f t="shared" si="3"/>
        <v>0.18181818181818182</v>
      </c>
    </row>
    <row r="33" spans="1:25" ht="14.6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10</v>
      </c>
      <c r="H33" s="23">
        <f t="shared" si="8"/>
        <v>0</v>
      </c>
      <c r="I33" s="25">
        <f t="shared" si="9"/>
        <v>1</v>
      </c>
      <c r="J33" s="26">
        <v>10</v>
      </c>
      <c r="K33" s="24">
        <v>8</v>
      </c>
      <c r="L33" s="23">
        <f>J33-K33</f>
        <v>2</v>
      </c>
      <c r="M33" s="25">
        <f>K33/J33</f>
        <v>0.8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18</v>
      </c>
      <c r="X33" s="23">
        <f t="shared" si="2"/>
        <v>2</v>
      </c>
      <c r="Y33" s="25">
        <f t="shared" si="3"/>
        <v>0.9</v>
      </c>
    </row>
    <row r="34" spans="1:25" ht="14.6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8"/>
        <v>0</v>
      </c>
      <c r="I34" s="25">
        <f t="shared" si="9"/>
        <v>1</v>
      </c>
      <c r="J34" s="26"/>
      <c r="K34" s="24"/>
      <c r="L34" s="23"/>
      <c r="M34" s="25"/>
      <c r="N34" s="23">
        <v>4</v>
      </c>
      <c r="O34" s="24">
        <v>2</v>
      </c>
      <c r="P34" s="23">
        <f>N34-O34</f>
        <v>2</v>
      </c>
      <c r="Q34" s="25">
        <f>O34/N34</f>
        <v>0.5</v>
      </c>
      <c r="R34" s="23"/>
      <c r="S34" s="24"/>
      <c r="T34" s="23"/>
      <c r="U34" s="25"/>
      <c r="V34" s="23">
        <f t="shared" si="0"/>
        <v>13</v>
      </c>
      <c r="W34" s="23">
        <f t="shared" si="1"/>
        <v>11</v>
      </c>
      <c r="X34" s="23">
        <f t="shared" si="2"/>
        <v>2</v>
      </c>
      <c r="Y34" s="25">
        <f t="shared" si="3"/>
        <v>0.84615384615384615</v>
      </c>
    </row>
    <row r="35" spans="1:25" ht="14.6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5</v>
      </c>
      <c r="H35" s="23">
        <f t="shared" si="8"/>
        <v>1</v>
      </c>
      <c r="I35" s="25">
        <f t="shared" si="9"/>
        <v>0.83333333333333337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5</v>
      </c>
      <c r="X35" s="23">
        <f t="shared" si="2"/>
        <v>1</v>
      </c>
      <c r="Y35" s="25">
        <f t="shared" si="3"/>
        <v>0.83333333333333337</v>
      </c>
    </row>
    <row r="36" spans="1:25" ht="14.6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5</v>
      </c>
      <c r="H36" s="23">
        <f t="shared" si="8"/>
        <v>0</v>
      </c>
      <c r="I36" s="25">
        <f t="shared" si="9"/>
        <v>1</v>
      </c>
      <c r="J36" s="26"/>
      <c r="K36" s="24"/>
      <c r="L36" s="23" t="s">
        <v>94</v>
      </c>
      <c r="M36" s="25"/>
      <c r="N36" s="23">
        <v>3</v>
      </c>
      <c r="O36" s="24">
        <v>2</v>
      </c>
      <c r="P36" s="23">
        <f>N36-O36</f>
        <v>1</v>
      </c>
      <c r="Q36" s="25">
        <f>O36/N36</f>
        <v>0.66666666666666663</v>
      </c>
      <c r="R36" s="23"/>
      <c r="S36" s="24"/>
      <c r="T36" s="23"/>
      <c r="U36" s="25"/>
      <c r="V36" s="23">
        <f t="shared" si="0"/>
        <v>8</v>
      </c>
      <c r="W36" s="23">
        <f t="shared" si="1"/>
        <v>7</v>
      </c>
      <c r="X36" s="23">
        <f t="shared" si="2"/>
        <v>1</v>
      </c>
      <c r="Y36" s="25">
        <f t="shared" si="3"/>
        <v>0.875</v>
      </c>
    </row>
    <row r="37" spans="1:25" ht="14.6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5</v>
      </c>
      <c r="H37" s="23">
        <f t="shared" si="8"/>
        <v>5</v>
      </c>
      <c r="I37" s="25">
        <f t="shared" si="9"/>
        <v>0.5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5</v>
      </c>
      <c r="X37" s="23">
        <f t="shared" si="2"/>
        <v>5</v>
      </c>
      <c r="Y37" s="25">
        <f t="shared" si="3"/>
        <v>0.5</v>
      </c>
    </row>
    <row r="38" spans="1:25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461</v>
      </c>
      <c r="G38" s="27">
        <f>SUM(G8:G37)</f>
        <v>328</v>
      </c>
      <c r="H38" s="27">
        <f t="shared" si="8"/>
        <v>133</v>
      </c>
      <c r="I38" s="28">
        <f t="shared" si="9"/>
        <v>0.71149674620390457</v>
      </c>
      <c r="J38" s="27">
        <f>SUM(J8:J37)</f>
        <v>41</v>
      </c>
      <c r="K38" s="27">
        <f>SUM(K8:K37)</f>
        <v>24</v>
      </c>
      <c r="L38" s="27">
        <f>J38-K38</f>
        <v>17</v>
      </c>
      <c r="M38" s="28">
        <f>K38/J38</f>
        <v>0.58536585365853655</v>
      </c>
      <c r="N38" s="27">
        <f>SUM(N8:N37)</f>
        <v>103</v>
      </c>
      <c r="O38" s="27">
        <f>SUM(O8:O37)</f>
        <v>44</v>
      </c>
      <c r="P38" s="27">
        <f>SUM(P8:P37)</f>
        <v>59</v>
      </c>
      <c r="Q38" s="28">
        <f>O38/N38</f>
        <v>0.42718446601941745</v>
      </c>
      <c r="R38" s="27">
        <f>SUM(R8:R37)</f>
        <v>4</v>
      </c>
      <c r="S38" s="27">
        <f>SUM(S8:S37)</f>
        <v>3</v>
      </c>
      <c r="T38" s="27">
        <f>SUM(T8:T37)</f>
        <v>1</v>
      </c>
      <c r="U38" s="28">
        <f>S38/R38</f>
        <v>0.75</v>
      </c>
      <c r="V38" s="27">
        <f>SUM(V8:V37)</f>
        <v>609</v>
      </c>
      <c r="W38" s="27">
        <f>SUM(W8:W37)</f>
        <v>399</v>
      </c>
      <c r="X38" s="27">
        <f>SUM(X8:X37)</f>
        <v>210</v>
      </c>
      <c r="Y38" s="28">
        <f t="shared" si="3"/>
        <v>0.65517241379310343</v>
      </c>
    </row>
    <row r="39" spans="1:25" ht="14.6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1</v>
      </c>
      <c r="H39" s="33">
        <f t="shared" si="8"/>
        <v>7</v>
      </c>
      <c r="I39" s="35">
        <f t="shared" si="9"/>
        <v>0.125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1</v>
      </c>
      <c r="X39" s="33">
        <f t="shared" ref="X39:X53" si="12">V39-W39</f>
        <v>14</v>
      </c>
      <c r="Y39" s="35">
        <f t="shared" si="3"/>
        <v>6.6666666666666666E-2</v>
      </c>
    </row>
    <row r="40" spans="1:25" ht="14.6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8"/>
        <v>0</v>
      </c>
      <c r="I40" s="35">
        <f t="shared" si="9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13</v>
      </c>
      <c r="X40" s="33">
        <f t="shared" si="12"/>
        <v>0</v>
      </c>
      <c r="Y40" s="35">
        <f t="shared" ref="Y40:Y56" si="13">W40/V40</f>
        <v>1</v>
      </c>
    </row>
    <row r="41" spans="1:25" ht="14.6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8</v>
      </c>
      <c r="H41" s="33">
        <f t="shared" si="8"/>
        <v>2</v>
      </c>
      <c r="I41" s="35">
        <f t="shared" si="9"/>
        <v>0.8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8</v>
      </c>
      <c r="X41" s="33">
        <f t="shared" si="12"/>
        <v>2</v>
      </c>
      <c r="Y41" s="35">
        <f t="shared" si="13"/>
        <v>0.8</v>
      </c>
    </row>
    <row r="42" spans="1:25" ht="14.6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7</v>
      </c>
      <c r="H42" s="33">
        <f t="shared" si="8"/>
        <v>3</v>
      </c>
      <c r="I42" s="35">
        <f t="shared" si="9"/>
        <v>0.7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7</v>
      </c>
      <c r="X42" s="33">
        <f t="shared" si="12"/>
        <v>3</v>
      </c>
      <c r="Y42" s="35">
        <f t="shared" si="13"/>
        <v>0.7</v>
      </c>
    </row>
    <row r="43" spans="1:25" ht="14.6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25" ht="14.6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10</v>
      </c>
      <c r="H44" s="33">
        <f t="shared" si="8"/>
        <v>0</v>
      </c>
      <c r="I44" s="35">
        <f t="shared" si="9"/>
        <v>1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10</v>
      </c>
      <c r="X44" s="33">
        <f t="shared" si="12"/>
        <v>0</v>
      </c>
      <c r="Y44" s="35">
        <f t="shared" si="13"/>
        <v>1</v>
      </c>
    </row>
    <row r="45" spans="1:25" ht="14.6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8"/>
        <v>0</v>
      </c>
      <c r="I45" s="35">
        <f t="shared" si="9"/>
        <v>1</v>
      </c>
      <c r="J45" s="36">
        <v>2</v>
      </c>
      <c r="K45" s="34">
        <v>1</v>
      </c>
      <c r="L45" s="33">
        <f>J45-K45</f>
        <v>1</v>
      </c>
      <c r="M45" s="35">
        <f>K45/J45</f>
        <v>0.5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4</v>
      </c>
      <c r="X45" s="33">
        <f t="shared" si="12"/>
        <v>1</v>
      </c>
      <c r="Y45" s="35">
        <f t="shared" si="13"/>
        <v>0.8</v>
      </c>
    </row>
    <row r="46" spans="1:25" ht="14.6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5</v>
      </c>
      <c r="S46" s="34"/>
      <c r="T46" s="33">
        <f>R46-S46</f>
        <v>5</v>
      </c>
      <c r="U46" s="35">
        <f>S46/R46</f>
        <v>0</v>
      </c>
      <c r="V46" s="33">
        <f t="shared" si="10"/>
        <v>18</v>
      </c>
      <c r="W46" s="33">
        <f t="shared" si="11"/>
        <v>13</v>
      </c>
      <c r="X46" s="33">
        <f t="shared" si="12"/>
        <v>5</v>
      </c>
      <c r="Y46" s="35">
        <f t="shared" si="13"/>
        <v>0.72222222222222221</v>
      </c>
    </row>
    <row r="47" spans="1:25" ht="14.6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22</v>
      </c>
      <c r="H47" s="33">
        <f t="shared" si="8"/>
        <v>8</v>
      </c>
      <c r="I47" s="35">
        <f t="shared" si="9"/>
        <v>0.73333333333333328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22</v>
      </c>
      <c r="X47" s="33">
        <f t="shared" si="12"/>
        <v>8</v>
      </c>
      <c r="Y47" s="35">
        <f t="shared" si="13"/>
        <v>0.73333333333333328</v>
      </c>
    </row>
    <row r="48" spans="1:25" ht="14.6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0</v>
      </c>
      <c r="H48" s="33">
        <f t="shared" si="8"/>
        <v>5</v>
      </c>
      <c r="I48" s="35">
        <f t="shared" si="9"/>
        <v>0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0</v>
      </c>
      <c r="X48" s="33">
        <f t="shared" si="12"/>
        <v>5</v>
      </c>
      <c r="Y48" s="35">
        <f t="shared" si="13"/>
        <v>0</v>
      </c>
    </row>
    <row r="49" spans="1:25" ht="14.6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13</v>
      </c>
      <c r="L49" s="33">
        <f>J49-K49</f>
        <v>1</v>
      </c>
      <c r="M49" s="35">
        <f>K49/J49</f>
        <v>0.9285714285714286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22</v>
      </c>
      <c r="X49" s="33">
        <f t="shared" si="12"/>
        <v>1</v>
      </c>
      <c r="Y49" s="35">
        <f t="shared" si="13"/>
        <v>0.95652173913043481</v>
      </c>
    </row>
    <row r="50" spans="1:25" ht="14.6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9</v>
      </c>
      <c r="H50" s="33">
        <f t="shared" si="8"/>
        <v>1</v>
      </c>
      <c r="I50" s="35">
        <f t="shared" si="9"/>
        <v>0.9</v>
      </c>
      <c r="J50" s="36"/>
      <c r="K50" s="34"/>
      <c r="L50" s="33"/>
      <c r="M50" s="35"/>
      <c r="N50" s="33">
        <v>2</v>
      </c>
      <c r="O50" s="34">
        <v>1</v>
      </c>
      <c r="P50" s="33">
        <f>N50-O50</f>
        <v>1</v>
      </c>
      <c r="Q50" s="35">
        <f>O50/N50</f>
        <v>0.5</v>
      </c>
      <c r="R50" s="33"/>
      <c r="S50" s="34"/>
      <c r="T50" s="33"/>
      <c r="U50" s="35"/>
      <c r="V50" s="33">
        <f t="shared" si="10"/>
        <v>12</v>
      </c>
      <c r="W50" s="33">
        <f t="shared" si="11"/>
        <v>10</v>
      </c>
      <c r="X50" s="33">
        <f t="shared" si="12"/>
        <v>2</v>
      </c>
      <c r="Y50" s="35">
        <f t="shared" si="13"/>
        <v>0.83333333333333337</v>
      </c>
    </row>
    <row r="51" spans="1:25" ht="14.6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5</v>
      </c>
      <c r="L51" s="33">
        <f>J51-K51</f>
        <v>0</v>
      </c>
      <c r="M51" s="35">
        <f>K51/J51</f>
        <v>1</v>
      </c>
      <c r="N51" s="33">
        <v>5</v>
      </c>
      <c r="O51" s="34">
        <v>5</v>
      </c>
      <c r="P51" s="33">
        <f>N51-O51</f>
        <v>0</v>
      </c>
      <c r="Q51" s="35">
        <f>O51/N51</f>
        <v>1</v>
      </c>
      <c r="R51" s="33"/>
      <c r="S51" s="34"/>
      <c r="T51" s="33"/>
      <c r="U51" s="35"/>
      <c r="V51" s="33">
        <f t="shared" si="10"/>
        <v>24</v>
      </c>
      <c r="W51" s="33">
        <f t="shared" si="11"/>
        <v>24</v>
      </c>
      <c r="X51" s="33">
        <f t="shared" si="12"/>
        <v>0</v>
      </c>
      <c r="Y51" s="35">
        <f t="shared" si="13"/>
        <v>1</v>
      </c>
    </row>
    <row r="52" spans="1:25" ht="14.6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4</v>
      </c>
      <c r="H52" s="33">
        <f t="shared" si="8"/>
        <v>1</v>
      </c>
      <c r="I52" s="35">
        <f t="shared" si="9"/>
        <v>0.8</v>
      </c>
      <c r="J52" s="36">
        <v>1</v>
      </c>
      <c r="K52" s="34"/>
      <c r="L52" s="33">
        <f>J52-K52</f>
        <v>1</v>
      </c>
      <c r="M52" s="35">
        <f>K52/J52</f>
        <v>0</v>
      </c>
      <c r="N52" s="33">
        <v>2</v>
      </c>
      <c r="O52" s="34">
        <v>0</v>
      </c>
      <c r="P52" s="33">
        <f>N52-O52</f>
        <v>2</v>
      </c>
      <c r="Q52" s="35">
        <f>O52/N52</f>
        <v>0</v>
      </c>
      <c r="R52" s="33"/>
      <c r="S52" s="34"/>
      <c r="T52" s="33"/>
      <c r="U52" s="35"/>
      <c r="V52" s="33">
        <f t="shared" si="10"/>
        <v>8</v>
      </c>
      <c r="W52" s="33">
        <f t="shared" si="11"/>
        <v>4</v>
      </c>
      <c r="X52" s="33">
        <f t="shared" si="12"/>
        <v>4</v>
      </c>
      <c r="Y52" s="35">
        <f t="shared" si="13"/>
        <v>0.5</v>
      </c>
    </row>
    <row r="53" spans="1:25" ht="14.6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8"/>
        <v>0</v>
      </c>
      <c r="I53" s="35">
        <f t="shared" si="9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20</v>
      </c>
      <c r="X53" s="33">
        <f t="shared" si="12"/>
        <v>0</v>
      </c>
      <c r="Y53" s="35">
        <f t="shared" si="13"/>
        <v>1</v>
      </c>
    </row>
    <row r="54" spans="1:25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27">
        <f>SUM(G39:G53)</f>
        <v>129</v>
      </c>
      <c r="H54" s="27">
        <f>SUM(H39:H53)</f>
        <v>33</v>
      </c>
      <c r="I54" s="28">
        <f t="shared" si="9"/>
        <v>0.79629629629629628</v>
      </c>
      <c r="J54" s="27">
        <f>SUM(J39:J53)</f>
        <v>22</v>
      </c>
      <c r="K54" s="27">
        <f>SUM(K39:K53)</f>
        <v>19</v>
      </c>
      <c r="L54" s="27">
        <f>SUM(L39:L53)</f>
        <v>3</v>
      </c>
      <c r="M54" s="28">
        <f>K54/J54</f>
        <v>0.86363636363636365</v>
      </c>
      <c r="N54" s="27">
        <f>SUM(N39:N53)</f>
        <v>20</v>
      </c>
      <c r="O54" s="27">
        <f>SUM(O39:O53)</f>
        <v>10</v>
      </c>
      <c r="P54" s="27">
        <f>N54-O54</f>
        <v>10</v>
      </c>
      <c r="Q54" s="28">
        <f>O54/N54</f>
        <v>0.5</v>
      </c>
      <c r="R54" s="27">
        <f>SUM(R39:R53)</f>
        <v>5</v>
      </c>
      <c r="S54" s="27">
        <f>SUM(S39:S53)</f>
        <v>0</v>
      </c>
      <c r="T54" s="27">
        <f>R54-S54</f>
        <v>5</v>
      </c>
      <c r="U54" s="28">
        <f>S54/R54</f>
        <v>0</v>
      </c>
      <c r="V54" s="27">
        <f>SUM(V39:V53)</f>
        <v>209</v>
      </c>
      <c r="W54" s="27">
        <f>SUM(W39:W53)</f>
        <v>158</v>
      </c>
      <c r="X54" s="27">
        <f>SUM(X39:X53)</f>
        <v>51</v>
      </c>
      <c r="Y54" s="28">
        <f t="shared" si="13"/>
        <v>0.75598086124401909</v>
      </c>
    </row>
    <row r="55" spans="1:25" ht="14.6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>
        <v>2</v>
      </c>
      <c r="L55" s="40">
        <f>J55-K55</f>
        <v>1</v>
      </c>
      <c r="M55" s="42">
        <f>K55/J55</f>
        <v>0.66666666666666663</v>
      </c>
      <c r="N55" s="40">
        <v>3</v>
      </c>
      <c r="O55" s="41">
        <v>0</v>
      </c>
      <c r="P55" s="40">
        <v>3</v>
      </c>
      <c r="Q55" s="42">
        <f>O55/N55</f>
        <v>0</v>
      </c>
      <c r="R55" s="42"/>
      <c r="S55" s="43"/>
      <c r="T55" s="42"/>
      <c r="U55" s="42"/>
      <c r="V55" s="40">
        <f>F55+J55+N55</f>
        <v>13</v>
      </c>
      <c r="W55" s="40">
        <f>G55+K55+O55</f>
        <v>9</v>
      </c>
      <c r="X55" s="40">
        <f t="shared" ref="X55:X69" si="15">V55-W55</f>
        <v>4</v>
      </c>
      <c r="Y55" s="42">
        <f t="shared" si="13"/>
        <v>0.69230769230769229</v>
      </c>
    </row>
    <row r="56" spans="1:25" ht="14.6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>
        <v>3</v>
      </c>
      <c r="L56" s="40">
        <f>J56-K56</f>
        <v>0</v>
      </c>
      <c r="M56" s="42">
        <f>K56/J56</f>
        <v>1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13</v>
      </c>
      <c r="X56" s="40">
        <f t="shared" si="15"/>
        <v>0</v>
      </c>
      <c r="Y56" s="42">
        <f t="shared" si="13"/>
        <v>1</v>
      </c>
    </row>
    <row r="57" spans="1:25" ht="14.6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  <c r="V57" s="40">
        <f>F57+N57</f>
        <v>12</v>
      </c>
      <c r="W57" s="40">
        <f>G57+O57</f>
        <v>12</v>
      </c>
      <c r="X57" s="40">
        <f t="shared" si="15"/>
        <v>0</v>
      </c>
      <c r="Y57" s="42">
        <f>W58/V57</f>
        <v>0.66666666666666663</v>
      </c>
    </row>
    <row r="58" spans="1:25" ht="14.6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8</v>
      </c>
      <c r="H58" s="40">
        <f t="shared" si="14"/>
        <v>2</v>
      </c>
      <c r="I58" s="42">
        <f t="shared" si="9"/>
        <v>0.8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8</v>
      </c>
      <c r="X58" s="40">
        <f t="shared" si="15"/>
        <v>2</v>
      </c>
      <c r="Y58" s="42">
        <f t="shared" ref="Y58:Y86" si="18">W58/V58</f>
        <v>0.8</v>
      </c>
    </row>
    <row r="59" spans="1:25" ht="14.6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9</v>
      </c>
      <c r="H59" s="40">
        <f t="shared" si="14"/>
        <v>1</v>
      </c>
      <c r="I59" s="42">
        <f t="shared" si="9"/>
        <v>0.9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  <c r="V59" s="40">
        <f t="shared" si="16"/>
        <v>12</v>
      </c>
      <c r="W59" s="40">
        <f t="shared" si="17"/>
        <v>11</v>
      </c>
      <c r="X59" s="40">
        <f t="shared" si="15"/>
        <v>1</v>
      </c>
      <c r="Y59" s="42">
        <f t="shared" si="18"/>
        <v>0.91666666666666663</v>
      </c>
    </row>
    <row r="60" spans="1:25" ht="14.6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2</v>
      </c>
      <c r="H60" s="40">
        <f t="shared" si="14"/>
        <v>12</v>
      </c>
      <c r="I60" s="42">
        <f t="shared" si="9"/>
        <v>0.14285714285714285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2</v>
      </c>
      <c r="X60" s="40">
        <f t="shared" si="15"/>
        <v>12</v>
      </c>
      <c r="Y60" s="42">
        <f t="shared" si="18"/>
        <v>0.14285714285714285</v>
      </c>
    </row>
    <row r="61" spans="1:25" ht="14.6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4</v>
      </c>
      <c r="H61" s="40">
        <f t="shared" si="14"/>
        <v>4</v>
      </c>
      <c r="I61" s="42">
        <f t="shared" ref="I61:I86" si="19">G61/F61</f>
        <v>0.5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4</v>
      </c>
      <c r="X61" s="40">
        <f t="shared" si="15"/>
        <v>4</v>
      </c>
      <c r="Y61" s="42">
        <f t="shared" si="18"/>
        <v>0.5</v>
      </c>
    </row>
    <row r="62" spans="1:25" ht="14.6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8</v>
      </c>
      <c r="H62" s="40">
        <f t="shared" si="14"/>
        <v>0</v>
      </c>
      <c r="I62" s="42">
        <f t="shared" si="19"/>
        <v>1</v>
      </c>
      <c r="J62" s="40">
        <v>3</v>
      </c>
      <c r="K62" s="41">
        <v>1</v>
      </c>
      <c r="L62" s="40">
        <f>J62-K62</f>
        <v>2</v>
      </c>
      <c r="M62" s="42">
        <f>K62/J62</f>
        <v>0.33333333333333331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9</v>
      </c>
      <c r="X62" s="40">
        <f t="shared" si="15"/>
        <v>2</v>
      </c>
      <c r="Y62" s="42">
        <f t="shared" si="18"/>
        <v>0.81818181818181823</v>
      </c>
    </row>
    <row r="63" spans="1:25" ht="14.6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2</v>
      </c>
      <c r="H63" s="40">
        <f t="shared" si="14"/>
        <v>8</v>
      </c>
      <c r="I63" s="42">
        <f t="shared" si="19"/>
        <v>0.2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2</v>
      </c>
      <c r="X63" s="40">
        <f t="shared" si="15"/>
        <v>9</v>
      </c>
      <c r="Y63" s="42">
        <f t="shared" si="18"/>
        <v>0.18181818181818182</v>
      </c>
    </row>
    <row r="64" spans="1:25" ht="14.6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25" ht="14.6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3</v>
      </c>
      <c r="H65" s="40">
        <f t="shared" si="14"/>
        <v>3</v>
      </c>
      <c r="I65" s="42">
        <f t="shared" si="19"/>
        <v>0.5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3</v>
      </c>
      <c r="X65" s="40">
        <f t="shared" si="15"/>
        <v>3</v>
      </c>
      <c r="Y65" s="42">
        <f t="shared" si="18"/>
        <v>0.5</v>
      </c>
    </row>
    <row r="66" spans="1:25" ht="14.6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14"/>
        <v>0</v>
      </c>
      <c r="I66" s="42">
        <f t="shared" si="19"/>
        <v>1</v>
      </c>
      <c r="J66" s="40"/>
      <c r="K66" s="41"/>
      <c r="L66" s="40"/>
      <c r="M66" s="42"/>
      <c r="N66" s="40">
        <v>6</v>
      </c>
      <c r="O66" s="41">
        <v>4</v>
      </c>
      <c r="P66" s="40">
        <f>N66-O66</f>
        <v>2</v>
      </c>
      <c r="Q66" s="42">
        <f t="shared" ref="Q66:Q71" si="20">O66/N66</f>
        <v>0.66666666666666663</v>
      </c>
      <c r="R66" s="42"/>
      <c r="S66" s="43"/>
      <c r="T66" s="42"/>
      <c r="U66" s="42"/>
      <c r="V66" s="40">
        <f t="shared" si="16"/>
        <v>14</v>
      </c>
      <c r="W66" s="40">
        <f t="shared" si="17"/>
        <v>12</v>
      </c>
      <c r="X66" s="40">
        <f t="shared" si="15"/>
        <v>2</v>
      </c>
      <c r="Y66" s="42">
        <f t="shared" si="18"/>
        <v>0.8571428571428571</v>
      </c>
    </row>
    <row r="67" spans="1:25" ht="14.6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14</v>
      </c>
      <c r="H67" s="40">
        <f t="shared" si="14"/>
        <v>0</v>
      </c>
      <c r="I67" s="42">
        <f t="shared" si="19"/>
        <v>1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14</v>
      </c>
      <c r="X67" s="40">
        <f t="shared" si="15"/>
        <v>2</v>
      </c>
      <c r="Y67" s="42">
        <f t="shared" si="18"/>
        <v>0.875</v>
      </c>
    </row>
    <row r="68" spans="1:25" ht="14.6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18</v>
      </c>
      <c r="H68" s="40">
        <f t="shared" si="14"/>
        <v>12</v>
      </c>
      <c r="I68" s="42">
        <f t="shared" si="19"/>
        <v>0.6</v>
      </c>
      <c r="J68" s="40"/>
      <c r="K68" s="41"/>
      <c r="L68" s="40"/>
      <c r="M68" s="42"/>
      <c r="N68" s="40">
        <v>2</v>
      </c>
      <c r="O68" s="41">
        <v>2</v>
      </c>
      <c r="P68" s="40">
        <f>N68-O68</f>
        <v>0</v>
      </c>
      <c r="Q68" s="42">
        <f t="shared" si="20"/>
        <v>1</v>
      </c>
      <c r="R68" s="42"/>
      <c r="S68" s="43"/>
      <c r="T68" s="42"/>
      <c r="U68" s="42"/>
      <c r="V68" s="40">
        <f t="shared" si="16"/>
        <v>32</v>
      </c>
      <c r="W68" s="40">
        <f t="shared" si="17"/>
        <v>20</v>
      </c>
      <c r="X68" s="40">
        <f t="shared" si="15"/>
        <v>12</v>
      </c>
      <c r="Y68" s="42">
        <f t="shared" si="18"/>
        <v>0.625</v>
      </c>
    </row>
    <row r="69" spans="1:25" ht="14.6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14</v>
      </c>
      <c r="H69" s="40">
        <f t="shared" si="14"/>
        <v>1</v>
      </c>
      <c r="I69" s="42">
        <f t="shared" si="19"/>
        <v>0.93333333333333335</v>
      </c>
      <c r="J69" s="40"/>
      <c r="K69" s="41"/>
      <c r="L69" s="40"/>
      <c r="M69" s="42"/>
      <c r="N69" s="40">
        <v>2</v>
      </c>
      <c r="O69" s="41">
        <v>0</v>
      </c>
      <c r="P69" s="40">
        <f>N69-O69</f>
        <v>2</v>
      </c>
      <c r="Q69" s="42">
        <f t="shared" si="20"/>
        <v>0</v>
      </c>
      <c r="R69" s="42"/>
      <c r="S69" s="43"/>
      <c r="T69" s="42"/>
      <c r="U69" s="42"/>
      <c r="V69" s="40">
        <f t="shared" si="16"/>
        <v>17</v>
      </c>
      <c r="W69" s="40">
        <f t="shared" si="17"/>
        <v>14</v>
      </c>
      <c r="X69" s="40">
        <f t="shared" si="15"/>
        <v>3</v>
      </c>
      <c r="Y69" s="42">
        <f t="shared" si="18"/>
        <v>0.82352941176470584</v>
      </c>
    </row>
    <row r="70" spans="1:25" s="44" customFormat="1" ht="14.6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123</v>
      </c>
      <c r="H70" s="27">
        <f>SUM(H55:H69)</f>
        <v>43</v>
      </c>
      <c r="I70" s="28">
        <f t="shared" si="19"/>
        <v>0.74096385542168675</v>
      </c>
      <c r="J70" s="27">
        <f>SUM(J55:J69)</f>
        <v>9</v>
      </c>
      <c r="K70" s="27">
        <f>SUM(K55:K69)</f>
        <v>6</v>
      </c>
      <c r="L70" s="27">
        <f>J70-K70</f>
        <v>3</v>
      </c>
      <c r="M70" s="28">
        <f>K70/J70</f>
        <v>0.66666666666666663</v>
      </c>
      <c r="N70" s="27">
        <f>SUM(N55:N69)</f>
        <v>20</v>
      </c>
      <c r="O70" s="27">
        <f>SUM(O55:O69)</f>
        <v>10</v>
      </c>
      <c r="P70" s="27">
        <f>SUM(P55:P69)</f>
        <v>10</v>
      </c>
      <c r="Q70" s="28">
        <f t="shared" si="20"/>
        <v>0.5</v>
      </c>
      <c r="R70" s="28"/>
      <c r="S70" s="28"/>
      <c r="T70" s="28"/>
      <c r="U70" s="28"/>
      <c r="V70" s="27">
        <f>SUM(V55:V69)</f>
        <v>195</v>
      </c>
      <c r="W70" s="27">
        <f>SUM(W55:W69)</f>
        <v>139</v>
      </c>
      <c r="X70" s="27">
        <f>SUM(X55:X69)</f>
        <v>56</v>
      </c>
      <c r="Y70" s="28">
        <f t="shared" si="18"/>
        <v>0.71282051282051284</v>
      </c>
    </row>
    <row r="71" spans="1:25" ht="14.6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>
        <v>1</v>
      </c>
      <c r="P71" s="47">
        <f>N71-O71</f>
        <v>1</v>
      </c>
      <c r="Q71" s="49">
        <f t="shared" si="20"/>
        <v>0.5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1</v>
      </c>
      <c r="X71" s="47">
        <f t="shared" ref="X71:X84" si="24">V71-W71</f>
        <v>3</v>
      </c>
      <c r="Y71" s="49">
        <f t="shared" si="18"/>
        <v>0.25</v>
      </c>
    </row>
    <row r="72" spans="1:25" ht="14.6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14</v>
      </c>
      <c r="H72" s="47">
        <f t="shared" si="21"/>
        <v>0</v>
      </c>
      <c r="I72" s="49">
        <f t="shared" si="19"/>
        <v>1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14</v>
      </c>
      <c r="X72" s="47">
        <f t="shared" si="24"/>
        <v>0</v>
      </c>
      <c r="Y72" s="49">
        <f t="shared" si="18"/>
        <v>1</v>
      </c>
    </row>
    <row r="73" spans="1:25" ht="14.6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5</v>
      </c>
      <c r="H73" s="47">
        <f t="shared" si="21"/>
        <v>0</v>
      </c>
      <c r="I73" s="49">
        <f t="shared" si="19"/>
        <v>1</v>
      </c>
      <c r="J73" s="50">
        <v>5</v>
      </c>
      <c r="K73" s="48"/>
      <c r="L73" s="47">
        <f>J73-K73</f>
        <v>5</v>
      </c>
      <c r="M73" s="49">
        <f>K73/J73</f>
        <v>0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5</v>
      </c>
      <c r="X73" s="47">
        <f t="shared" si="24"/>
        <v>5</v>
      </c>
      <c r="Y73" s="49">
        <f t="shared" si="18"/>
        <v>0.5</v>
      </c>
    </row>
    <row r="74" spans="1:25" ht="14.6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31</v>
      </c>
      <c r="H74" s="47">
        <f t="shared" si="21"/>
        <v>30</v>
      </c>
      <c r="I74" s="49">
        <f t="shared" si="19"/>
        <v>0.50819672131147542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31</v>
      </c>
      <c r="X74" s="47">
        <f t="shared" si="24"/>
        <v>30</v>
      </c>
      <c r="Y74" s="49">
        <f t="shared" si="18"/>
        <v>0.50819672131147542</v>
      </c>
    </row>
    <row r="75" spans="1:25" ht="14.6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21"/>
        <v>0</v>
      </c>
      <c r="I75" s="49">
        <f t="shared" si="19"/>
        <v>1</v>
      </c>
      <c r="J75" s="50">
        <v>2</v>
      </c>
      <c r="K75" s="48">
        <v>2</v>
      </c>
      <c r="L75" s="47">
        <f>J75-K75</f>
        <v>0</v>
      </c>
      <c r="M75" s="49">
        <f>K75/J75</f>
        <v>1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17</v>
      </c>
      <c r="X75" s="47">
        <f t="shared" si="24"/>
        <v>1</v>
      </c>
      <c r="Y75" s="49">
        <f t="shared" si="18"/>
        <v>0.94444444444444442</v>
      </c>
    </row>
    <row r="76" spans="1:25" ht="14.6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10</v>
      </c>
      <c r="H76" s="47">
        <f t="shared" si="21"/>
        <v>7</v>
      </c>
      <c r="I76" s="49">
        <f t="shared" si="19"/>
        <v>0.58823529411764708</v>
      </c>
      <c r="J76" s="50"/>
      <c r="K76" s="48"/>
      <c r="L76" s="47"/>
      <c r="M76" s="49"/>
      <c r="N76" s="47">
        <v>5</v>
      </c>
      <c r="O76" s="48">
        <v>5</v>
      </c>
      <c r="P76" s="47">
        <f>N76-O76</f>
        <v>0</v>
      </c>
      <c r="Q76" s="49">
        <f>O76/N76</f>
        <v>1</v>
      </c>
      <c r="R76" s="49"/>
      <c r="S76" s="51"/>
      <c r="T76" s="49"/>
      <c r="U76" s="49"/>
      <c r="V76" s="47">
        <f t="shared" si="22"/>
        <v>22</v>
      </c>
      <c r="W76" s="47">
        <f t="shared" si="23"/>
        <v>15</v>
      </c>
      <c r="X76" s="47">
        <f t="shared" si="24"/>
        <v>7</v>
      </c>
      <c r="Y76" s="49">
        <f t="shared" si="18"/>
        <v>0.68181818181818177</v>
      </c>
    </row>
    <row r="77" spans="1:25" ht="14.6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1</v>
      </c>
      <c r="H77" s="47">
        <f t="shared" si="21"/>
        <v>6</v>
      </c>
      <c r="I77" s="49">
        <f t="shared" si="19"/>
        <v>0.14285714285714285</v>
      </c>
      <c r="J77" s="50"/>
      <c r="K77" s="48"/>
      <c r="L77" s="47"/>
      <c r="M77" s="49"/>
      <c r="N77" s="47">
        <v>10</v>
      </c>
      <c r="O77" s="48">
        <v>0</v>
      </c>
      <c r="P77" s="47">
        <f>N77-O77</f>
        <v>10</v>
      </c>
      <c r="Q77" s="49">
        <f>O77/N77</f>
        <v>0</v>
      </c>
      <c r="R77" s="49"/>
      <c r="S77" s="51"/>
      <c r="T77" s="49"/>
      <c r="U77" s="49"/>
      <c r="V77" s="47">
        <f t="shared" si="22"/>
        <v>17</v>
      </c>
      <c r="W77" s="47">
        <f t="shared" si="23"/>
        <v>1</v>
      </c>
      <c r="X77" s="47">
        <f t="shared" si="24"/>
        <v>16</v>
      </c>
      <c r="Y77" s="49">
        <f t="shared" si="18"/>
        <v>5.8823529411764705E-2</v>
      </c>
    </row>
    <row r="78" spans="1:25" ht="14.6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13</v>
      </c>
      <c r="H78" s="47">
        <f t="shared" si="21"/>
        <v>15</v>
      </c>
      <c r="I78" s="49">
        <f t="shared" si="19"/>
        <v>0.4642857142857143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3</v>
      </c>
      <c r="P78" s="47">
        <f>N78-O78</f>
        <v>4</v>
      </c>
      <c r="Q78" s="49">
        <f>O78/N78</f>
        <v>0.42857142857142855</v>
      </c>
      <c r="R78" s="49"/>
      <c r="S78" s="51"/>
      <c r="T78" s="49"/>
      <c r="U78" s="49"/>
      <c r="V78" s="47">
        <f t="shared" si="22"/>
        <v>39</v>
      </c>
      <c r="W78" s="47">
        <f t="shared" si="23"/>
        <v>16</v>
      </c>
      <c r="X78" s="47">
        <f t="shared" si="24"/>
        <v>23</v>
      </c>
      <c r="Y78" s="49">
        <f t="shared" si="18"/>
        <v>0.41025641025641024</v>
      </c>
    </row>
    <row r="79" spans="1:25" ht="14.6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6</v>
      </c>
      <c r="H79" s="47">
        <f t="shared" si="21"/>
        <v>4</v>
      </c>
      <c r="I79" s="49">
        <f t="shared" si="19"/>
        <v>0.6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6</v>
      </c>
      <c r="X79" s="47">
        <f t="shared" si="24"/>
        <v>4</v>
      </c>
      <c r="Y79" s="49">
        <f t="shared" si="18"/>
        <v>0.6</v>
      </c>
    </row>
    <row r="80" spans="1:25" ht="14.6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7</v>
      </c>
      <c r="H80" s="47">
        <f t="shared" si="21"/>
        <v>3</v>
      </c>
      <c r="I80" s="49">
        <f t="shared" si="19"/>
        <v>0.7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7</v>
      </c>
      <c r="X80" s="47">
        <f t="shared" si="24"/>
        <v>3</v>
      </c>
      <c r="Y80" s="49">
        <f t="shared" si="18"/>
        <v>0.7</v>
      </c>
    </row>
    <row r="81" spans="1:25" ht="14.6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7</v>
      </c>
      <c r="H81" s="47">
        <f t="shared" si="21"/>
        <v>3</v>
      </c>
      <c r="I81" s="49">
        <f t="shared" si="19"/>
        <v>0.7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7</v>
      </c>
      <c r="X81" s="47">
        <f t="shared" si="24"/>
        <v>3</v>
      </c>
      <c r="Y81" s="49">
        <f t="shared" si="18"/>
        <v>0.7</v>
      </c>
    </row>
    <row r="82" spans="1:25" ht="14.6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7</v>
      </c>
      <c r="H82" s="47">
        <f t="shared" si="21"/>
        <v>1</v>
      </c>
      <c r="I82" s="49">
        <f t="shared" si="19"/>
        <v>0.875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7</v>
      </c>
      <c r="X82" s="47">
        <f t="shared" si="24"/>
        <v>1</v>
      </c>
      <c r="Y82" s="49">
        <f t="shared" si="18"/>
        <v>0.875</v>
      </c>
    </row>
    <row r="83" spans="1:25" ht="14.6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7</v>
      </c>
      <c r="H83" s="47">
        <f t="shared" si="21"/>
        <v>2</v>
      </c>
      <c r="I83" s="49">
        <f t="shared" si="19"/>
        <v>0.77777777777777779</v>
      </c>
      <c r="J83" s="50"/>
      <c r="K83" s="48"/>
      <c r="L83" s="47"/>
      <c r="M83" s="49"/>
      <c r="N83" s="47">
        <v>2</v>
      </c>
      <c r="O83" s="48">
        <v>0</v>
      </c>
      <c r="P83" s="47">
        <f>N83-O83</f>
        <v>2</v>
      </c>
      <c r="Q83" s="49">
        <f>O83/N83</f>
        <v>0</v>
      </c>
      <c r="R83" s="49"/>
      <c r="S83" s="51"/>
      <c r="T83" s="49"/>
      <c r="U83" s="49"/>
      <c r="V83" s="47">
        <f t="shared" si="22"/>
        <v>11</v>
      </c>
      <c r="W83" s="47">
        <f t="shared" si="23"/>
        <v>7</v>
      </c>
      <c r="X83" s="47">
        <f t="shared" si="24"/>
        <v>4</v>
      </c>
      <c r="Y83" s="49">
        <f t="shared" si="18"/>
        <v>0.63636363636363635</v>
      </c>
    </row>
    <row r="84" spans="1:25" ht="14.6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3</v>
      </c>
      <c r="H84" s="47">
        <f t="shared" si="21"/>
        <v>5</v>
      </c>
      <c r="I84" s="49">
        <f t="shared" si="19"/>
        <v>0.375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3</v>
      </c>
      <c r="X84" s="47">
        <f t="shared" si="24"/>
        <v>7</v>
      </c>
      <c r="Y84" s="49">
        <f t="shared" si="18"/>
        <v>0.3</v>
      </c>
    </row>
    <row r="85" spans="1:25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126</v>
      </c>
      <c r="H85" s="27">
        <f>SUM(H71:H84)</f>
        <v>78</v>
      </c>
      <c r="I85" s="28">
        <f t="shared" si="19"/>
        <v>0.61764705882352944</v>
      </c>
      <c r="J85" s="27">
        <f>SUM(J71:J84)</f>
        <v>11</v>
      </c>
      <c r="K85" s="27">
        <f>SUM(K71:K84)</f>
        <v>2</v>
      </c>
      <c r="L85" s="27">
        <f>J85-K85</f>
        <v>9</v>
      </c>
      <c r="M85" s="28">
        <f>K85/J85</f>
        <v>0.18181818181818182</v>
      </c>
      <c r="N85" s="27">
        <f>SUM(N71:N84)</f>
        <v>29</v>
      </c>
      <c r="O85" s="27">
        <f>SUM(O71:O84)</f>
        <v>9</v>
      </c>
      <c r="P85" s="27">
        <f>SUM(P71:P84)</f>
        <v>20</v>
      </c>
      <c r="Q85" s="28">
        <f>O85/N85</f>
        <v>0.31034482758620691</v>
      </c>
      <c r="R85" s="28"/>
      <c r="S85" s="28"/>
      <c r="T85" s="28"/>
      <c r="U85" s="28"/>
      <c r="V85" s="27">
        <f>SUM(V71:V84)</f>
        <v>244</v>
      </c>
      <c r="W85" s="27">
        <f>SUM(W71:W84)</f>
        <v>137</v>
      </c>
      <c r="X85" s="27">
        <f>SUM(X71:X84)</f>
        <v>107</v>
      </c>
      <c r="Y85" s="28">
        <f t="shared" si="18"/>
        <v>0.56147540983606559</v>
      </c>
    </row>
    <row r="86" spans="1:25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993</v>
      </c>
      <c r="G86" s="27">
        <f>G38+G54+G70+G85</f>
        <v>706</v>
      </c>
      <c r="H86" s="27">
        <f>H38+H54+H70+H85</f>
        <v>287</v>
      </c>
      <c r="I86" s="28">
        <f t="shared" si="19"/>
        <v>0.71097683786505539</v>
      </c>
      <c r="J86" s="27">
        <f>J38+J54+J70+J85</f>
        <v>83</v>
      </c>
      <c r="K86" s="27">
        <f>K38+K54+K70+K85</f>
        <v>51</v>
      </c>
      <c r="L86" s="27">
        <f>L38+L54+L70+L85</f>
        <v>32</v>
      </c>
      <c r="M86" s="28">
        <f>K86/J86</f>
        <v>0.61445783132530118</v>
      </c>
      <c r="N86" s="27">
        <f>N38+N54+N70+N85</f>
        <v>172</v>
      </c>
      <c r="O86" s="27">
        <f>O38+O54+O70+O85</f>
        <v>73</v>
      </c>
      <c r="P86" s="27">
        <f>P38+P54+P70+P85</f>
        <v>99</v>
      </c>
      <c r="Q86" s="28">
        <f>O86/N86</f>
        <v>0.42441860465116277</v>
      </c>
      <c r="R86" s="53">
        <f>R38+R54</f>
        <v>9</v>
      </c>
      <c r="S86" s="53">
        <f>S38+S54</f>
        <v>3</v>
      </c>
      <c r="T86" s="53">
        <f>T38+T54</f>
        <v>6</v>
      </c>
      <c r="U86" s="28">
        <f>S86/R86</f>
        <v>0.33333333333333331</v>
      </c>
      <c r="V86" s="27">
        <f>V38+V54+V70+V85</f>
        <v>1257</v>
      </c>
      <c r="W86" s="27">
        <f>G86+K86+O86+S86</f>
        <v>833</v>
      </c>
      <c r="X86" s="27">
        <f>V86-W86</f>
        <v>424</v>
      </c>
      <c r="Y86" s="28">
        <f t="shared" si="18"/>
        <v>0.66268894192521877</v>
      </c>
    </row>
    <row r="87" spans="1:25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25" ht="12.7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25" ht="12.75" customHeight="1">
      <c r="A92" s="99" t="s">
        <v>218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461</v>
      </c>
      <c r="G96" s="58">
        <f t="shared" si="25"/>
        <v>328</v>
      </c>
      <c r="H96" s="58">
        <f t="shared" si="25"/>
        <v>133</v>
      </c>
      <c r="I96" s="59">
        <f t="shared" si="25"/>
        <v>0.71149674620390457</v>
      </c>
      <c r="J96" s="58">
        <f t="shared" si="25"/>
        <v>41</v>
      </c>
      <c r="K96" s="58">
        <f t="shared" si="25"/>
        <v>24</v>
      </c>
      <c r="L96" s="58">
        <f t="shared" si="25"/>
        <v>17</v>
      </c>
      <c r="M96" s="59">
        <f t="shared" si="25"/>
        <v>0.58536585365853655</v>
      </c>
      <c r="N96" s="58">
        <f t="shared" si="25"/>
        <v>103</v>
      </c>
      <c r="O96" s="58">
        <f t="shared" si="25"/>
        <v>44</v>
      </c>
      <c r="P96" s="58">
        <f t="shared" si="25"/>
        <v>59</v>
      </c>
      <c r="Q96" s="59">
        <f t="shared" si="25"/>
        <v>0.42718446601941745</v>
      </c>
      <c r="R96" s="58">
        <f t="shared" si="25"/>
        <v>4</v>
      </c>
      <c r="S96" s="58">
        <f t="shared" si="25"/>
        <v>3</v>
      </c>
      <c r="T96" s="58">
        <f t="shared" si="25"/>
        <v>1</v>
      </c>
      <c r="U96" s="59">
        <f t="shared" si="25"/>
        <v>0.75</v>
      </c>
      <c r="V96" s="58">
        <f t="shared" si="25"/>
        <v>609</v>
      </c>
      <c r="W96" s="58">
        <f t="shared" si="25"/>
        <v>399</v>
      </c>
      <c r="X96" s="58">
        <f t="shared" si="25"/>
        <v>210</v>
      </c>
      <c r="Y96" s="59">
        <f t="shared" si="25"/>
        <v>0.65517241379310343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129</v>
      </c>
      <c r="H97" s="60">
        <f t="shared" si="26"/>
        <v>33</v>
      </c>
      <c r="I97" s="61">
        <f t="shared" si="26"/>
        <v>0.79629629629629628</v>
      </c>
      <c r="J97" s="60">
        <f t="shared" si="26"/>
        <v>22</v>
      </c>
      <c r="K97" s="60">
        <f t="shared" si="26"/>
        <v>19</v>
      </c>
      <c r="L97" s="60">
        <f t="shared" si="26"/>
        <v>3</v>
      </c>
      <c r="M97" s="61">
        <f t="shared" si="26"/>
        <v>0.86363636363636365</v>
      </c>
      <c r="N97" s="60">
        <f t="shared" si="26"/>
        <v>20</v>
      </c>
      <c r="O97" s="60">
        <f t="shared" si="26"/>
        <v>10</v>
      </c>
      <c r="P97" s="60">
        <f t="shared" si="26"/>
        <v>10</v>
      </c>
      <c r="Q97" s="61">
        <f t="shared" si="26"/>
        <v>0.5</v>
      </c>
      <c r="R97" s="60">
        <f t="shared" si="26"/>
        <v>5</v>
      </c>
      <c r="S97" s="60">
        <f t="shared" si="26"/>
        <v>0</v>
      </c>
      <c r="T97" s="60">
        <f t="shared" si="26"/>
        <v>5</v>
      </c>
      <c r="U97" s="61">
        <f t="shared" si="26"/>
        <v>0</v>
      </c>
      <c r="V97" s="60">
        <f t="shared" si="26"/>
        <v>209</v>
      </c>
      <c r="W97" s="60">
        <f t="shared" si="26"/>
        <v>158</v>
      </c>
      <c r="X97" s="60">
        <f t="shared" si="26"/>
        <v>51</v>
      </c>
      <c r="Y97" s="61">
        <f t="shared" si="26"/>
        <v>0.75598086124401909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123</v>
      </c>
      <c r="H98" s="62">
        <f t="shared" si="27"/>
        <v>43</v>
      </c>
      <c r="I98" s="63">
        <f t="shared" si="27"/>
        <v>0.74096385542168675</v>
      </c>
      <c r="J98" s="62">
        <f t="shared" si="27"/>
        <v>9</v>
      </c>
      <c r="K98" s="62">
        <f t="shared" si="27"/>
        <v>6</v>
      </c>
      <c r="L98" s="62">
        <f t="shared" si="27"/>
        <v>3</v>
      </c>
      <c r="M98" s="63">
        <f t="shared" si="27"/>
        <v>0.66666666666666663</v>
      </c>
      <c r="N98" s="62">
        <f t="shared" si="27"/>
        <v>20</v>
      </c>
      <c r="O98" s="62">
        <f t="shared" si="27"/>
        <v>10</v>
      </c>
      <c r="P98" s="62">
        <f t="shared" si="27"/>
        <v>10</v>
      </c>
      <c r="Q98" s="63">
        <f t="shared" si="27"/>
        <v>0.5</v>
      </c>
      <c r="R98" s="63"/>
      <c r="S98" s="63"/>
      <c r="T98" s="63"/>
      <c r="U98" s="63"/>
      <c r="V98" s="62">
        <f>V70</f>
        <v>195</v>
      </c>
      <c r="W98" s="62">
        <f>W70</f>
        <v>139</v>
      </c>
      <c r="X98" s="62">
        <f>X70</f>
        <v>56</v>
      </c>
      <c r="Y98" s="63">
        <f>Y70</f>
        <v>0.71282051282051284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126</v>
      </c>
      <c r="H99" s="64">
        <f t="shared" si="28"/>
        <v>78</v>
      </c>
      <c r="I99" s="65">
        <f t="shared" si="28"/>
        <v>0.61764705882352944</v>
      </c>
      <c r="J99" s="64">
        <f t="shared" si="28"/>
        <v>11</v>
      </c>
      <c r="K99" s="64">
        <f t="shared" si="28"/>
        <v>2</v>
      </c>
      <c r="L99" s="64">
        <f t="shared" si="28"/>
        <v>9</v>
      </c>
      <c r="M99" s="65">
        <f t="shared" si="28"/>
        <v>0.18181818181818182</v>
      </c>
      <c r="N99" s="64">
        <f t="shared" si="28"/>
        <v>29</v>
      </c>
      <c r="O99" s="64">
        <f t="shared" si="28"/>
        <v>9</v>
      </c>
      <c r="P99" s="64">
        <f t="shared" si="28"/>
        <v>20</v>
      </c>
      <c r="Q99" s="65">
        <f t="shared" si="28"/>
        <v>0.31034482758620691</v>
      </c>
      <c r="R99" s="65"/>
      <c r="S99" s="65"/>
      <c r="T99" s="65"/>
      <c r="U99" s="65"/>
      <c r="V99" s="64">
        <f>V85</f>
        <v>244</v>
      </c>
      <c r="W99" s="64">
        <f>W85</f>
        <v>137</v>
      </c>
      <c r="X99" s="64">
        <f>X85</f>
        <v>107</v>
      </c>
      <c r="Y99" s="65">
        <f>Y85</f>
        <v>0.56147540983606559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993</v>
      </c>
      <c r="G100" s="18">
        <f t="shared" si="29"/>
        <v>706</v>
      </c>
      <c r="H100" s="18">
        <f t="shared" si="29"/>
        <v>287</v>
      </c>
      <c r="I100" s="66">
        <f t="shared" si="29"/>
        <v>0.71097683786505539</v>
      </c>
      <c r="J100" s="18">
        <f t="shared" si="29"/>
        <v>83</v>
      </c>
      <c r="K100" s="18">
        <f t="shared" si="29"/>
        <v>51</v>
      </c>
      <c r="L100" s="18">
        <f t="shared" si="29"/>
        <v>32</v>
      </c>
      <c r="M100" s="66">
        <f t="shared" si="29"/>
        <v>0.61445783132530118</v>
      </c>
      <c r="N100" s="18">
        <f t="shared" si="29"/>
        <v>172</v>
      </c>
      <c r="O100" s="18">
        <f t="shared" si="29"/>
        <v>73</v>
      </c>
      <c r="P100" s="18">
        <f t="shared" si="29"/>
        <v>99</v>
      </c>
      <c r="Q100" s="66">
        <f t="shared" si="29"/>
        <v>0.42441860465116277</v>
      </c>
      <c r="R100" s="67">
        <f t="shared" ref="R100:X100" si="30">R86</f>
        <v>9</v>
      </c>
      <c r="S100" s="67">
        <f t="shared" si="30"/>
        <v>3</v>
      </c>
      <c r="T100" s="67">
        <f t="shared" si="30"/>
        <v>6</v>
      </c>
      <c r="U100" s="66">
        <f t="shared" si="30"/>
        <v>0.33333333333333331</v>
      </c>
      <c r="V100" s="18">
        <f t="shared" si="30"/>
        <v>1257</v>
      </c>
      <c r="W100" s="18">
        <f t="shared" si="30"/>
        <v>833</v>
      </c>
      <c r="X100" s="18">
        <f t="shared" si="30"/>
        <v>424</v>
      </c>
      <c r="Y100" s="66">
        <f>W100/V100</f>
        <v>0.66268894192521877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11" spans="1:25" ht="38.85" customHeight="1">
      <c r="E111" s="124" t="s">
        <v>23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 customHeight="1">
      <c r="E113" s="128" t="s">
        <v>6</v>
      </c>
      <c r="F113" s="128"/>
      <c r="G113" s="128"/>
      <c r="H113" s="128"/>
      <c r="I113" s="129">
        <f>F86+J86</f>
        <v>1076</v>
      </c>
      <c r="J113" s="129"/>
      <c r="K113" s="129"/>
      <c r="L113" s="130">
        <f>G86+K86</f>
        <v>757</v>
      </c>
      <c r="M113" s="130"/>
      <c r="N113" s="130"/>
      <c r="O113" s="130">
        <f>I113-L113</f>
        <v>319</v>
      </c>
      <c r="P113" s="130"/>
      <c r="Q113" s="130"/>
      <c r="R113" s="131">
        <f>L113/I113</f>
        <v>0.70353159851301117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76</v>
      </c>
      <c r="M114" s="130"/>
      <c r="N114" s="130"/>
      <c r="O114" s="130">
        <f>I114-L114</f>
        <v>105</v>
      </c>
      <c r="P114" s="130"/>
      <c r="Q114" s="130"/>
      <c r="R114" s="131">
        <f>L114/I114</f>
        <v>0.41988950276243092</v>
      </c>
      <c r="S114" s="131"/>
      <c r="T114" s="131"/>
    </row>
    <row r="115" spans="5:20" ht="15.75" customHeight="1">
      <c r="E115" s="128" t="s">
        <v>8</v>
      </c>
      <c r="F115" s="128"/>
      <c r="G115" s="128"/>
      <c r="H115" s="128"/>
      <c r="I115" s="129">
        <f>SUM(I113:I114)</f>
        <v>1257</v>
      </c>
      <c r="J115" s="129"/>
      <c r="K115" s="129"/>
      <c r="L115" s="130">
        <f>SUM(L113:L114)</f>
        <v>833</v>
      </c>
      <c r="M115" s="130"/>
      <c r="N115" s="130"/>
      <c r="O115" s="130">
        <f>SUM(O113:O114)</f>
        <v>424</v>
      </c>
      <c r="P115" s="130"/>
      <c r="Q115" s="130"/>
      <c r="R115" s="131">
        <f>L115/I115</f>
        <v>0.66268894192521877</v>
      </c>
      <c r="S115" s="131"/>
      <c r="T115" s="131"/>
    </row>
    <row r="116" spans="5:20" ht="15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 ht="31.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2.7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25.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4.65" customHeight="1">
      <c r="E121" s="68" t="s">
        <v>54</v>
      </c>
      <c r="F121" s="71">
        <v>1973</v>
      </c>
      <c r="G121" s="71">
        <v>780</v>
      </c>
      <c r="H121" s="71">
        <f>F121-G121</f>
        <v>1193</v>
      </c>
      <c r="I121" s="72">
        <f>G121/F121</f>
        <v>0.39533705017739484</v>
      </c>
      <c r="J121" s="71">
        <v>449</v>
      </c>
      <c r="K121" s="71">
        <v>95</v>
      </c>
      <c r="L121" s="71">
        <f>J121-K121</f>
        <v>354</v>
      </c>
      <c r="M121" s="72">
        <f>K121/J121</f>
        <v>0.21158129175946547</v>
      </c>
    </row>
    <row r="122" spans="5:20" ht="14.65" customHeight="1">
      <c r="E122" s="68" t="s">
        <v>99</v>
      </c>
      <c r="F122" s="71">
        <v>1375</v>
      </c>
      <c r="G122" s="71">
        <v>415</v>
      </c>
      <c r="H122" s="71">
        <f>F122-G122</f>
        <v>960</v>
      </c>
      <c r="I122" s="72">
        <f>G122/F122</f>
        <v>0.30181818181818182</v>
      </c>
      <c r="J122" s="71">
        <v>417</v>
      </c>
      <c r="K122" s="71">
        <v>69</v>
      </c>
      <c r="L122" s="71">
        <f>J122-K122</f>
        <v>348</v>
      </c>
      <c r="M122" s="72">
        <f>K122/J122</f>
        <v>0.16546762589928057</v>
      </c>
    </row>
    <row r="123" spans="5:20" ht="14.65" customHeight="1">
      <c r="E123" s="68" t="s">
        <v>123</v>
      </c>
      <c r="F123" s="71">
        <v>1432</v>
      </c>
      <c r="G123" s="71">
        <v>451</v>
      </c>
      <c r="H123" s="71">
        <f>F123-G123</f>
        <v>981</v>
      </c>
      <c r="I123" s="72">
        <f>G123/F123</f>
        <v>0.31494413407821231</v>
      </c>
      <c r="J123" s="71">
        <v>372</v>
      </c>
      <c r="K123" s="71">
        <v>59</v>
      </c>
      <c r="L123" s="71">
        <f>J123-K123</f>
        <v>313</v>
      </c>
      <c r="M123" s="72">
        <f>K123/J123</f>
        <v>0.15860215053763441</v>
      </c>
    </row>
    <row r="124" spans="5:20" ht="14.65" customHeight="1">
      <c r="E124" s="68" t="s">
        <v>146</v>
      </c>
      <c r="F124" s="71">
        <v>1881</v>
      </c>
      <c r="G124" s="71">
        <v>688</v>
      </c>
      <c r="H124" s="71">
        <f>F124-G124</f>
        <v>1193</v>
      </c>
      <c r="I124" s="72">
        <f>G124/F124</f>
        <v>0.36576289207868157</v>
      </c>
      <c r="J124" s="71">
        <v>438</v>
      </c>
      <c r="K124" s="71">
        <v>68</v>
      </c>
      <c r="L124" s="71">
        <f>J124-K124</f>
        <v>370</v>
      </c>
      <c r="M124" s="72">
        <f>K124/J124</f>
        <v>0.15525114155251141</v>
      </c>
    </row>
    <row r="125" spans="5:20" ht="12.75" customHeight="1">
      <c r="E125" s="68" t="s">
        <v>175</v>
      </c>
      <c r="F125" s="68">
        <f>F121+F122+F123+F124</f>
        <v>6661</v>
      </c>
      <c r="G125" s="68">
        <f>G121+G122+G123+G124</f>
        <v>2334</v>
      </c>
      <c r="H125" s="68">
        <f>H121+H122+H123+H124</f>
        <v>4327</v>
      </c>
      <c r="I125" s="73">
        <f>G125/F125</f>
        <v>0.35039783816243808</v>
      </c>
      <c r="J125" s="68">
        <f>J121+J122+J123+J124</f>
        <v>1676</v>
      </c>
      <c r="K125" s="68">
        <f>K121+K122+K123+K124</f>
        <v>291</v>
      </c>
      <c r="L125" s="68">
        <f>L121+L122+L123+L124</f>
        <v>1385</v>
      </c>
      <c r="M125" s="73">
        <f>K125/J125</f>
        <v>0.17362768496420047</v>
      </c>
    </row>
    <row r="126" spans="5:20" ht="12.75" customHeight="1">
      <c r="E126" s="74" t="s">
        <v>184</v>
      </c>
      <c r="H126" s="75"/>
    </row>
    <row r="127" spans="5:20" ht="12.75" customHeight="1">
      <c r="E127" s="74" t="s">
        <v>185</v>
      </c>
      <c r="H127" s="75"/>
    </row>
    <row r="137" spans="1:21" ht="14.6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4.6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4.6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4.65" customHeight="1">
      <c r="A140" s="99" t="s">
        <v>217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4.6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4.6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4.65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502</v>
      </c>
      <c r="G143" s="76">
        <f t="shared" si="31"/>
        <v>352</v>
      </c>
      <c r="H143" s="76">
        <f>F143-G143</f>
        <v>150</v>
      </c>
      <c r="I143" s="77">
        <f>G143/F143</f>
        <v>0.70119521912350602</v>
      </c>
      <c r="J143" s="78">
        <f t="shared" ref="J143:K147" si="32">F121</f>
        <v>1973</v>
      </c>
      <c r="K143" s="78">
        <f t="shared" si="32"/>
        <v>780</v>
      </c>
      <c r="L143" s="79">
        <f>J143-K143</f>
        <v>1193</v>
      </c>
      <c r="M143" s="77">
        <f>K143/J143</f>
        <v>0.39533705017739484</v>
      </c>
      <c r="N143" s="76">
        <f t="shared" ref="N143:O147" si="33">N96+R96</f>
        <v>107</v>
      </c>
      <c r="O143" s="76">
        <f t="shared" si="33"/>
        <v>47</v>
      </c>
      <c r="P143" s="76">
        <f>N143-O143</f>
        <v>60</v>
      </c>
      <c r="Q143" s="77">
        <f>O143/N143</f>
        <v>0.43925233644859812</v>
      </c>
      <c r="R143" s="78">
        <f t="shared" ref="R143:S147" si="34">J121</f>
        <v>449</v>
      </c>
      <c r="S143" s="78">
        <f t="shared" si="34"/>
        <v>95</v>
      </c>
      <c r="T143" s="79">
        <f>R143-S143</f>
        <v>354</v>
      </c>
      <c r="U143" s="77">
        <f>S143/R143</f>
        <v>0.21158129175946547</v>
      </c>
    </row>
    <row r="144" spans="1:21" ht="14.65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148</v>
      </c>
      <c r="H144" s="80">
        <f>F144-G144</f>
        <v>36</v>
      </c>
      <c r="I144" s="81">
        <f>G144/F144</f>
        <v>0.80434782608695654</v>
      </c>
      <c r="J144" s="82">
        <f t="shared" si="32"/>
        <v>1375</v>
      </c>
      <c r="K144" s="82">
        <f t="shared" si="32"/>
        <v>415</v>
      </c>
      <c r="L144" s="83">
        <f>J144-K144</f>
        <v>960</v>
      </c>
      <c r="M144" s="81">
        <f>K144/J144</f>
        <v>0.30181818181818182</v>
      </c>
      <c r="N144" s="80">
        <f t="shared" si="33"/>
        <v>25</v>
      </c>
      <c r="O144" s="80">
        <f t="shared" si="33"/>
        <v>10</v>
      </c>
      <c r="P144" s="80">
        <f>N144-O144</f>
        <v>15</v>
      </c>
      <c r="Q144" s="81">
        <f>O144/N144</f>
        <v>0.4</v>
      </c>
      <c r="R144" s="82">
        <f t="shared" si="34"/>
        <v>417</v>
      </c>
      <c r="S144" s="82">
        <f t="shared" si="34"/>
        <v>69</v>
      </c>
      <c r="T144" s="83">
        <f>R144-S144</f>
        <v>348</v>
      </c>
      <c r="U144" s="81">
        <f>S144/R144</f>
        <v>0.16546762589928057</v>
      </c>
    </row>
    <row r="145" spans="1:21" ht="14.65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129</v>
      </c>
      <c r="H145" s="84">
        <f>F145-G145</f>
        <v>46</v>
      </c>
      <c r="I145" s="85">
        <f>G145/F145</f>
        <v>0.7371428571428571</v>
      </c>
      <c r="J145" s="86">
        <f t="shared" si="32"/>
        <v>1432</v>
      </c>
      <c r="K145" s="86">
        <f t="shared" si="32"/>
        <v>451</v>
      </c>
      <c r="L145" s="87">
        <f>J145-K145</f>
        <v>981</v>
      </c>
      <c r="M145" s="85">
        <f>K145/J145</f>
        <v>0.31494413407821231</v>
      </c>
      <c r="N145" s="84">
        <f t="shared" si="33"/>
        <v>20</v>
      </c>
      <c r="O145" s="84">
        <f t="shared" si="33"/>
        <v>10</v>
      </c>
      <c r="P145" s="84">
        <f>N145-O145</f>
        <v>10</v>
      </c>
      <c r="Q145" s="85">
        <f>O145/N145</f>
        <v>0.5</v>
      </c>
      <c r="R145" s="86">
        <f t="shared" si="34"/>
        <v>372</v>
      </c>
      <c r="S145" s="86">
        <f t="shared" si="34"/>
        <v>59</v>
      </c>
      <c r="T145" s="87">
        <f>R145-S145</f>
        <v>313</v>
      </c>
      <c r="U145" s="85">
        <f>S145/R145</f>
        <v>0.15860215053763441</v>
      </c>
    </row>
    <row r="146" spans="1:21" ht="14.65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128</v>
      </c>
      <c r="H146" s="88">
        <f>F146-G146</f>
        <v>87</v>
      </c>
      <c r="I146" s="89">
        <f>G146/F146</f>
        <v>0.59534883720930232</v>
      </c>
      <c r="J146" s="90">
        <f t="shared" si="32"/>
        <v>1881</v>
      </c>
      <c r="K146" s="90">
        <f t="shared" si="32"/>
        <v>688</v>
      </c>
      <c r="L146" s="91">
        <f>J146-K146</f>
        <v>1193</v>
      </c>
      <c r="M146" s="89">
        <f>K146/J146</f>
        <v>0.36576289207868157</v>
      </c>
      <c r="N146" s="88">
        <f t="shared" si="33"/>
        <v>29</v>
      </c>
      <c r="O146" s="88">
        <f t="shared" si="33"/>
        <v>9</v>
      </c>
      <c r="P146" s="88">
        <f>N146-O146</f>
        <v>20</v>
      </c>
      <c r="Q146" s="89">
        <f>O146/N146</f>
        <v>0.31034482758620691</v>
      </c>
      <c r="R146" s="90">
        <f t="shared" si="34"/>
        <v>438</v>
      </c>
      <c r="S146" s="90">
        <f t="shared" si="34"/>
        <v>68</v>
      </c>
      <c r="T146" s="91">
        <f>R146-S146</f>
        <v>370</v>
      </c>
      <c r="U146" s="89">
        <f>S146/R146</f>
        <v>0.15525114155251141</v>
      </c>
    </row>
    <row r="147" spans="1:21" ht="14.65" customHeight="1">
      <c r="A147" s="138" t="s">
        <v>175</v>
      </c>
      <c r="B147" s="138"/>
      <c r="C147" s="138"/>
      <c r="D147" s="138"/>
      <c r="E147" s="138"/>
      <c r="F147" s="92">
        <f t="shared" si="31"/>
        <v>1076</v>
      </c>
      <c r="G147" s="92">
        <f t="shared" si="31"/>
        <v>757</v>
      </c>
      <c r="H147" s="92">
        <f>F147-G147</f>
        <v>319</v>
      </c>
      <c r="I147" s="93">
        <f>G147/F147</f>
        <v>0.70353159851301117</v>
      </c>
      <c r="J147" s="94">
        <f t="shared" si="32"/>
        <v>6661</v>
      </c>
      <c r="K147" s="94">
        <f t="shared" si="32"/>
        <v>2334</v>
      </c>
      <c r="L147" s="95">
        <f>J147-K147</f>
        <v>4327</v>
      </c>
      <c r="M147" s="93">
        <f>K147/J147</f>
        <v>0.35039783816243808</v>
      </c>
      <c r="N147" s="92">
        <f t="shared" si="33"/>
        <v>181</v>
      </c>
      <c r="O147" s="92">
        <f t="shared" si="33"/>
        <v>76</v>
      </c>
      <c r="P147" s="92">
        <f>N147-O147</f>
        <v>105</v>
      </c>
      <c r="Q147" s="93">
        <f>O147/N147</f>
        <v>0.41988950276243092</v>
      </c>
      <c r="R147" s="94">
        <f t="shared" si="34"/>
        <v>1676</v>
      </c>
      <c r="S147" s="94">
        <f t="shared" si="34"/>
        <v>291</v>
      </c>
      <c r="T147" s="95">
        <f>R147-S147</f>
        <v>1385</v>
      </c>
      <c r="U147" s="93">
        <f>S147/R147</f>
        <v>0.17362768496420047</v>
      </c>
    </row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78740157480314998" right="0.78740157480314998" top="1.181102362204725" bottom="1.181102362204725" header="0.78740157480314998" footer="0.78740157480314998"/>
  <pageSetup paperSize="0" fitToWidth="0" fitToHeight="0" pageOrder="overThenDown" orientation="portrait" horizontalDpi="0" verticalDpi="0" copies="0"/>
  <headerFooter alignWithMargins="0">
    <oddHeader>&amp;C&amp;10&amp;A</oddHeader>
    <oddFooter>&amp;C&amp;10Página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7"/>
  <sheetViews>
    <sheetView workbookViewId="0"/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6" width="7.625" customWidth="1"/>
    <col min="7" max="7" width="8.375" customWidth="1"/>
    <col min="8" max="8" width="8.75" customWidth="1"/>
    <col min="9" max="9" width="11.5" customWidth="1"/>
    <col min="10" max="10" width="6.75" customWidth="1"/>
    <col min="11" max="11" width="7" customWidth="1"/>
    <col min="12" max="12" width="6.625" customWidth="1"/>
    <col min="13" max="13" width="8.875" customWidth="1"/>
    <col min="14" max="16" width="5.125" customWidth="1"/>
    <col min="17" max="17" width="6.625" customWidth="1"/>
    <col min="18" max="20" width="5.125" customWidth="1"/>
    <col min="21" max="21" width="7.375" customWidth="1"/>
    <col min="22" max="24" width="5.125" customWidth="1"/>
    <col min="25" max="25" width="7.875" customWidth="1"/>
    <col min="26" max="34" width="10.375" style="139" customWidth="1"/>
    <col min="35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219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4.6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11</v>
      </c>
      <c r="H8" s="23">
        <f>F8-G8</f>
        <v>3</v>
      </c>
      <c r="I8" s="25">
        <f>G8/F8</f>
        <v>0.7857142857142857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11</v>
      </c>
      <c r="X8" s="23">
        <f t="shared" ref="X8:X37" si="2">V8-W8</f>
        <v>3</v>
      </c>
      <c r="Y8" s="25">
        <f t="shared" ref="Y8:Y39" si="3">W8/V8</f>
        <v>0.7857142857142857</v>
      </c>
    </row>
    <row r="9" spans="1:25" ht="14.6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26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10</v>
      </c>
      <c r="P9" s="23">
        <f>N9-O9</f>
        <v>0</v>
      </c>
      <c r="Q9" s="25">
        <f>O9/N9</f>
        <v>1</v>
      </c>
      <c r="R9" s="23"/>
      <c r="S9" s="24"/>
      <c r="T9" s="23"/>
      <c r="U9" s="25"/>
      <c r="V9" s="23">
        <f t="shared" si="0"/>
        <v>37</v>
      </c>
      <c r="W9" s="23">
        <f t="shared" si="1"/>
        <v>37</v>
      </c>
      <c r="X9" s="23">
        <f t="shared" si="2"/>
        <v>0</v>
      </c>
      <c r="Y9" s="25">
        <f t="shared" si="3"/>
        <v>1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0</v>
      </c>
      <c r="H10" s="23">
        <f>F10-G10</f>
        <v>20</v>
      </c>
      <c r="I10" s="25">
        <f>G10/F10</f>
        <v>0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0</v>
      </c>
      <c r="X10" s="23">
        <f t="shared" si="2"/>
        <v>22</v>
      </c>
      <c r="Y10" s="25">
        <f t="shared" si="3"/>
        <v>0</v>
      </c>
    </row>
    <row r="11" spans="1:25" ht="14.6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4</v>
      </c>
      <c r="P11" s="23">
        <f>N11-O11</f>
        <v>6</v>
      </c>
      <c r="Q11" s="25">
        <f>O11/N11</f>
        <v>0.4</v>
      </c>
      <c r="R11" s="23"/>
      <c r="S11" s="24"/>
      <c r="T11" s="23"/>
      <c r="U11" s="25"/>
      <c r="V11" s="23">
        <f t="shared" si="0"/>
        <v>10</v>
      </c>
      <c r="W11" s="23">
        <f t="shared" si="1"/>
        <v>4</v>
      </c>
      <c r="X11" s="23">
        <f t="shared" si="2"/>
        <v>6</v>
      </c>
      <c r="Y11" s="25">
        <f t="shared" si="3"/>
        <v>0.4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45</v>
      </c>
      <c r="H12" s="23">
        <f t="shared" ref="H12:H18" si="4">F12-G12</f>
        <v>0</v>
      </c>
      <c r="I12" s="25">
        <f t="shared" ref="I12:I18" si="5">G12/F12</f>
        <v>1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45</v>
      </c>
      <c r="X12" s="23">
        <f t="shared" si="2"/>
        <v>0</v>
      </c>
      <c r="Y12" s="25">
        <f t="shared" si="3"/>
        <v>1</v>
      </c>
    </row>
    <row r="13" spans="1:25" ht="14.6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29</v>
      </c>
      <c r="H13" s="23">
        <f t="shared" si="4"/>
        <v>32</v>
      </c>
      <c r="I13" s="25">
        <f t="shared" si="5"/>
        <v>0.47540983606557374</v>
      </c>
      <c r="J13" s="26"/>
      <c r="K13" s="24"/>
      <c r="L13" s="23"/>
      <c r="M13" s="25"/>
      <c r="N13" s="23">
        <v>25</v>
      </c>
      <c r="O13" s="24">
        <v>0</v>
      </c>
      <c r="P13" s="23">
        <f>N13-O13</f>
        <v>25</v>
      </c>
      <c r="Q13" s="25">
        <f>O13/N13</f>
        <v>0</v>
      </c>
      <c r="R13" s="23"/>
      <c r="S13" s="24"/>
      <c r="T13" s="23"/>
      <c r="U13" s="25"/>
      <c r="V13" s="23">
        <f t="shared" si="0"/>
        <v>86</v>
      </c>
      <c r="W13" s="23">
        <f t="shared" si="1"/>
        <v>29</v>
      </c>
      <c r="X13" s="23">
        <f t="shared" si="2"/>
        <v>57</v>
      </c>
      <c r="Y13" s="25">
        <f t="shared" si="3"/>
        <v>0.33720930232558138</v>
      </c>
    </row>
    <row r="14" spans="1:25" ht="14.6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4"/>
        <v>0</v>
      </c>
      <c r="I14" s="25">
        <f t="shared" si="5"/>
        <v>1</v>
      </c>
      <c r="J14" s="26">
        <v>15</v>
      </c>
      <c r="K14" s="24">
        <v>7</v>
      </c>
      <c r="L14" s="23">
        <f>J14-K14</f>
        <v>8</v>
      </c>
      <c r="M14" s="25">
        <f>K14/J14</f>
        <v>0.46666666666666667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37</v>
      </c>
      <c r="X14" s="23">
        <f t="shared" si="2"/>
        <v>8</v>
      </c>
      <c r="Y14" s="25">
        <f t="shared" si="3"/>
        <v>0.82222222222222219</v>
      </c>
    </row>
    <row r="15" spans="1:25" ht="14.65" customHeight="1">
      <c r="A15" s="103"/>
      <c r="B15" s="104"/>
      <c r="C15" s="105"/>
      <c r="D15" s="21"/>
      <c r="E15" s="22" t="s">
        <v>66</v>
      </c>
      <c r="F15" s="23">
        <v>10</v>
      </c>
      <c r="G15" s="24">
        <v>1</v>
      </c>
      <c r="H15" s="23">
        <f t="shared" si="4"/>
        <v>9</v>
      </c>
      <c r="I15" s="25">
        <f t="shared" si="5"/>
        <v>0.1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1</v>
      </c>
      <c r="X15" s="23">
        <f t="shared" si="2"/>
        <v>9</v>
      </c>
      <c r="Y15" s="25">
        <f t="shared" si="3"/>
        <v>0.1</v>
      </c>
    </row>
    <row r="16" spans="1:25" ht="14.65" customHeight="1">
      <c r="A16" s="103"/>
      <c r="B16" s="104"/>
      <c r="C16" s="105"/>
      <c r="D16" s="21"/>
      <c r="E16" s="22" t="s">
        <v>67</v>
      </c>
      <c r="F16" s="23">
        <v>3</v>
      </c>
      <c r="G16" s="24">
        <v>1</v>
      </c>
      <c r="H16" s="23">
        <f t="shared" si="4"/>
        <v>2</v>
      </c>
      <c r="I16" s="25">
        <f t="shared" si="5"/>
        <v>0.33333333333333331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3</v>
      </c>
      <c r="W16" s="23">
        <f t="shared" si="1"/>
        <v>1</v>
      </c>
      <c r="X16" s="23">
        <f t="shared" si="2"/>
        <v>2</v>
      </c>
      <c r="Y16" s="25">
        <f t="shared" si="3"/>
        <v>0.33333333333333331</v>
      </c>
    </row>
    <row r="17" spans="1:25" ht="14.65" customHeight="1">
      <c r="A17" s="103"/>
      <c r="B17" s="104"/>
      <c r="C17" s="105"/>
      <c r="D17" s="21"/>
      <c r="E17" s="22" t="s">
        <v>68</v>
      </c>
      <c r="F17" s="23">
        <v>23</v>
      </c>
      <c r="G17" s="24">
        <v>19</v>
      </c>
      <c r="H17" s="23">
        <f t="shared" si="4"/>
        <v>4</v>
      </c>
      <c r="I17" s="25">
        <f t="shared" si="5"/>
        <v>0.82608695652173914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23</v>
      </c>
      <c r="W17" s="23">
        <f t="shared" si="1"/>
        <v>19</v>
      </c>
      <c r="X17" s="23">
        <f t="shared" si="2"/>
        <v>4</v>
      </c>
      <c r="Y17" s="25">
        <f t="shared" si="3"/>
        <v>0.82608695652173914</v>
      </c>
    </row>
    <row r="18" spans="1:25" ht="14.65" customHeight="1">
      <c r="A18" s="103"/>
      <c r="B18" s="104"/>
      <c r="C18" s="105"/>
      <c r="D18" s="21"/>
      <c r="E18" s="22" t="s">
        <v>69</v>
      </c>
      <c r="F18" s="23">
        <v>20</v>
      </c>
      <c r="G18" s="24">
        <v>20</v>
      </c>
      <c r="H18" s="23">
        <f t="shared" si="4"/>
        <v>0</v>
      </c>
      <c r="I18" s="25">
        <f t="shared" si="5"/>
        <v>1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20</v>
      </c>
      <c r="X18" s="23">
        <f t="shared" si="2"/>
        <v>2</v>
      </c>
      <c r="Y18" s="25">
        <f t="shared" si="3"/>
        <v>0.90909090909090906</v>
      </c>
    </row>
    <row r="19" spans="1:25" ht="14.6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18</v>
      </c>
      <c r="P19" s="23">
        <f>N19-O19</f>
        <v>16</v>
      </c>
      <c r="Q19" s="25">
        <f>O19/N19</f>
        <v>0.52941176470588236</v>
      </c>
      <c r="R19" s="23"/>
      <c r="S19" s="24"/>
      <c r="T19" s="23"/>
      <c r="U19" s="25"/>
      <c r="V19" s="23">
        <f t="shared" si="0"/>
        <v>34</v>
      </c>
      <c r="W19" s="23">
        <f t="shared" si="1"/>
        <v>18</v>
      </c>
      <c r="X19" s="23">
        <f t="shared" si="2"/>
        <v>16</v>
      </c>
      <c r="Y19" s="25">
        <f t="shared" si="3"/>
        <v>0.52941176470588236</v>
      </c>
    </row>
    <row r="20" spans="1:25" ht="14.65" customHeight="1">
      <c r="A20" s="103"/>
      <c r="B20" s="104"/>
      <c r="C20" s="105"/>
      <c r="D20" s="21"/>
      <c r="E20" s="22" t="s">
        <v>71</v>
      </c>
      <c r="F20" s="23">
        <v>29</v>
      </c>
      <c r="G20" s="24">
        <v>29</v>
      </c>
      <c r="H20" s="23">
        <f t="shared" ref="H20:H27" si="6">F20-G20</f>
        <v>0</v>
      </c>
      <c r="I20" s="25">
        <f t="shared" ref="I20:I27" si="7">G20/F20</f>
        <v>1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29</v>
      </c>
      <c r="X20" s="23">
        <f t="shared" si="2"/>
        <v>0</v>
      </c>
      <c r="Y20" s="25">
        <f t="shared" si="3"/>
        <v>1</v>
      </c>
    </row>
    <row r="21" spans="1:25" ht="14.65" customHeight="1">
      <c r="A21" s="103"/>
      <c r="B21" s="104"/>
      <c r="C21" s="105"/>
      <c r="D21" s="21"/>
      <c r="E21" s="22" t="s">
        <v>72</v>
      </c>
      <c r="F21" s="23">
        <v>10</v>
      </c>
      <c r="G21" s="24">
        <v>6</v>
      </c>
      <c r="H21" s="23">
        <f t="shared" si="6"/>
        <v>4</v>
      </c>
      <c r="I21" s="25">
        <f t="shared" si="7"/>
        <v>0.6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10</v>
      </c>
      <c r="W21" s="23">
        <f t="shared" si="1"/>
        <v>6</v>
      </c>
      <c r="X21" s="23">
        <f t="shared" si="2"/>
        <v>4</v>
      </c>
      <c r="Y21" s="25">
        <f t="shared" si="3"/>
        <v>0.6</v>
      </c>
    </row>
    <row r="22" spans="1:25" ht="14.65" customHeight="1">
      <c r="A22" s="103"/>
      <c r="B22" s="104"/>
      <c r="C22" s="105"/>
      <c r="D22" s="21"/>
      <c r="E22" s="22" t="s">
        <v>73</v>
      </c>
      <c r="F22" s="23">
        <v>8</v>
      </c>
      <c r="G22" s="24">
        <v>4</v>
      </c>
      <c r="H22" s="23">
        <f t="shared" si="6"/>
        <v>4</v>
      </c>
      <c r="I22" s="25">
        <f t="shared" si="7"/>
        <v>0.5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8</v>
      </c>
      <c r="W22" s="23">
        <f t="shared" si="1"/>
        <v>4</v>
      </c>
      <c r="X22" s="23">
        <f t="shared" si="2"/>
        <v>4</v>
      </c>
      <c r="Y22" s="25">
        <f t="shared" si="3"/>
        <v>0.5</v>
      </c>
    </row>
    <row r="23" spans="1:25" ht="14.65" customHeight="1">
      <c r="A23" s="103"/>
      <c r="B23" s="104"/>
      <c r="C23" s="105"/>
      <c r="D23" s="21"/>
      <c r="E23" s="22" t="s">
        <v>74</v>
      </c>
      <c r="F23" s="23">
        <v>10</v>
      </c>
      <c r="G23" s="24">
        <v>10</v>
      </c>
      <c r="H23" s="23">
        <f t="shared" si="6"/>
        <v>0</v>
      </c>
      <c r="I23" s="25">
        <f t="shared" si="7"/>
        <v>1</v>
      </c>
      <c r="J23" s="26"/>
      <c r="K23" s="24"/>
      <c r="L23" s="23"/>
      <c r="M23" s="25"/>
      <c r="N23" s="23">
        <v>4</v>
      </c>
      <c r="O23" s="24">
        <v>1</v>
      </c>
      <c r="P23" s="23">
        <f>N23-O23</f>
        <v>3</v>
      </c>
      <c r="Q23" s="25">
        <f>O23/N23</f>
        <v>0.25</v>
      </c>
      <c r="R23" s="23"/>
      <c r="S23" s="24"/>
      <c r="T23" s="23"/>
      <c r="U23" s="25"/>
      <c r="V23" s="23">
        <f t="shared" si="0"/>
        <v>14</v>
      </c>
      <c r="W23" s="23">
        <f t="shared" si="1"/>
        <v>11</v>
      </c>
      <c r="X23" s="23">
        <f t="shared" si="2"/>
        <v>3</v>
      </c>
      <c r="Y23" s="25">
        <f t="shared" si="3"/>
        <v>0.7857142857142857</v>
      </c>
    </row>
    <row r="24" spans="1:25" ht="14.65" customHeight="1">
      <c r="A24" s="103"/>
      <c r="B24" s="104"/>
      <c r="C24" s="105"/>
      <c r="D24" s="21"/>
      <c r="E24" s="22" t="s">
        <v>75</v>
      </c>
      <c r="F24" s="23">
        <v>40</v>
      </c>
      <c r="G24" s="24">
        <v>17</v>
      </c>
      <c r="H24" s="23">
        <f t="shared" si="6"/>
        <v>23</v>
      </c>
      <c r="I24" s="25">
        <f t="shared" si="7"/>
        <v>0.42499999999999999</v>
      </c>
      <c r="J24" s="26"/>
      <c r="K24" s="24"/>
      <c r="L24" s="23"/>
      <c r="M24" s="25"/>
      <c r="N24" s="23">
        <v>8</v>
      </c>
      <c r="O24" s="24">
        <v>1</v>
      </c>
      <c r="P24" s="23">
        <f>N24-O24</f>
        <v>7</v>
      </c>
      <c r="Q24" s="25">
        <f>O24/N24</f>
        <v>0.125</v>
      </c>
      <c r="R24" s="23"/>
      <c r="S24" s="24"/>
      <c r="T24" s="23"/>
      <c r="U24" s="25"/>
      <c r="V24" s="23">
        <f t="shared" si="0"/>
        <v>48</v>
      </c>
      <c r="W24" s="23">
        <f t="shared" si="1"/>
        <v>18</v>
      </c>
      <c r="X24" s="23">
        <f t="shared" si="2"/>
        <v>30</v>
      </c>
      <c r="Y24" s="25">
        <f t="shared" si="3"/>
        <v>0.375</v>
      </c>
    </row>
    <row r="25" spans="1:25" ht="14.6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4.6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7</v>
      </c>
      <c r="H26" s="23">
        <f t="shared" si="6"/>
        <v>2</v>
      </c>
      <c r="I26" s="25">
        <f t="shared" si="7"/>
        <v>0.77777777777777779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  <c r="V26" s="23">
        <f t="shared" si="0"/>
        <v>12</v>
      </c>
      <c r="W26" s="23">
        <f t="shared" si="1"/>
        <v>10</v>
      </c>
      <c r="X26" s="23">
        <f t="shared" si="2"/>
        <v>2</v>
      </c>
      <c r="Y26" s="25">
        <f t="shared" si="3"/>
        <v>0.83333333333333337</v>
      </c>
    </row>
    <row r="27" spans="1:25" ht="14.6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0</v>
      </c>
      <c r="H27" s="23">
        <f t="shared" si="6"/>
        <v>9</v>
      </c>
      <c r="I27" s="25">
        <f t="shared" si="7"/>
        <v>0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0</v>
      </c>
      <c r="X27" s="23">
        <f t="shared" si="2"/>
        <v>9</v>
      </c>
      <c r="Y27" s="25">
        <f t="shared" si="3"/>
        <v>0</v>
      </c>
    </row>
    <row r="28" spans="1:25" ht="14.6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>
        <v>8</v>
      </c>
      <c r="L28" s="23">
        <f>J28-K28</f>
        <v>0</v>
      </c>
      <c r="M28" s="25">
        <f>K28/J28</f>
        <v>1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8</v>
      </c>
      <c r="X28" s="23">
        <f t="shared" si="2"/>
        <v>0</v>
      </c>
      <c r="Y28" s="25">
        <f t="shared" si="3"/>
        <v>1</v>
      </c>
    </row>
    <row r="29" spans="1:25" ht="14.6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12</v>
      </c>
      <c r="H29" s="23">
        <f t="shared" ref="H29:H53" si="8">F29-G29</f>
        <v>0</v>
      </c>
      <c r="I29" s="25">
        <f t="shared" ref="I29:I60" si="9">G29/F29</f>
        <v>1</v>
      </c>
      <c r="J29" s="26">
        <v>4</v>
      </c>
      <c r="K29" s="24"/>
      <c r="L29" s="23">
        <f>J29-K29</f>
        <v>4</v>
      </c>
      <c r="M29" s="25">
        <f>K29/J29</f>
        <v>0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12</v>
      </c>
      <c r="X29" s="23">
        <f t="shared" si="2"/>
        <v>4</v>
      </c>
      <c r="Y29" s="25">
        <f t="shared" si="3"/>
        <v>0.75</v>
      </c>
    </row>
    <row r="30" spans="1:25" ht="14.6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4.6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10</v>
      </c>
      <c r="H31" s="23">
        <f t="shared" si="8"/>
        <v>0</v>
      </c>
      <c r="I31" s="25">
        <f t="shared" si="9"/>
        <v>1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3</v>
      </c>
      <c r="T31" s="23">
        <f>R31-S31</f>
        <v>1</v>
      </c>
      <c r="U31" s="25">
        <f>S31/R31</f>
        <v>0.75</v>
      </c>
      <c r="V31" s="23">
        <f t="shared" si="0"/>
        <v>14</v>
      </c>
      <c r="W31" s="23">
        <f t="shared" si="1"/>
        <v>13</v>
      </c>
      <c r="X31" s="23">
        <f t="shared" si="2"/>
        <v>1</v>
      </c>
      <c r="Y31" s="25">
        <f t="shared" si="3"/>
        <v>0.9285714285714286</v>
      </c>
    </row>
    <row r="32" spans="1:25" ht="14.6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1</v>
      </c>
      <c r="H32" s="23">
        <f t="shared" si="8"/>
        <v>9</v>
      </c>
      <c r="I32" s="25">
        <f t="shared" si="9"/>
        <v>0.1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1</v>
      </c>
      <c r="X32" s="23">
        <f t="shared" si="2"/>
        <v>10</v>
      </c>
      <c r="Y32" s="25">
        <f t="shared" si="3"/>
        <v>9.0909090909090912E-2</v>
      </c>
    </row>
    <row r="33" spans="1:34" ht="14.6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10</v>
      </c>
      <c r="H33" s="23">
        <f t="shared" si="8"/>
        <v>0</v>
      </c>
      <c r="I33" s="25">
        <f t="shared" si="9"/>
        <v>1</v>
      </c>
      <c r="J33" s="26">
        <v>10</v>
      </c>
      <c r="K33" s="24">
        <v>9</v>
      </c>
      <c r="L33" s="23">
        <f>J33-K33</f>
        <v>1</v>
      </c>
      <c r="M33" s="25">
        <f>K33/J33</f>
        <v>0.9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19</v>
      </c>
      <c r="X33" s="23">
        <f t="shared" si="2"/>
        <v>1</v>
      </c>
      <c r="Y33" s="25">
        <f t="shared" si="3"/>
        <v>0.95</v>
      </c>
    </row>
    <row r="34" spans="1:34" ht="14.6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8"/>
        <v>0</v>
      </c>
      <c r="I34" s="25">
        <f t="shared" si="9"/>
        <v>1</v>
      </c>
      <c r="J34" s="26"/>
      <c r="K34" s="24"/>
      <c r="L34" s="23"/>
      <c r="M34" s="25"/>
      <c r="N34" s="23">
        <v>4</v>
      </c>
      <c r="O34" s="24">
        <v>2</v>
      </c>
      <c r="P34" s="23">
        <f>N34-O34</f>
        <v>2</v>
      </c>
      <c r="Q34" s="25">
        <f>O34/N34</f>
        <v>0.5</v>
      </c>
      <c r="R34" s="23"/>
      <c r="S34" s="24"/>
      <c r="T34" s="23"/>
      <c r="U34" s="25"/>
      <c r="V34" s="23">
        <f t="shared" si="0"/>
        <v>13</v>
      </c>
      <c r="W34" s="23">
        <f t="shared" si="1"/>
        <v>11</v>
      </c>
      <c r="X34" s="23">
        <f t="shared" si="2"/>
        <v>2</v>
      </c>
      <c r="Y34" s="25">
        <f t="shared" si="3"/>
        <v>0.84615384615384615</v>
      </c>
    </row>
    <row r="35" spans="1:34" ht="14.6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6</v>
      </c>
      <c r="H35" s="23">
        <f t="shared" si="8"/>
        <v>0</v>
      </c>
      <c r="I35" s="25">
        <f t="shared" si="9"/>
        <v>1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6</v>
      </c>
      <c r="X35" s="23">
        <f t="shared" si="2"/>
        <v>0</v>
      </c>
      <c r="Y35" s="25">
        <f t="shared" si="3"/>
        <v>1</v>
      </c>
    </row>
    <row r="36" spans="1:34" ht="14.6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5</v>
      </c>
      <c r="H36" s="23">
        <f t="shared" si="8"/>
        <v>0</v>
      </c>
      <c r="I36" s="25">
        <f t="shared" si="9"/>
        <v>1</v>
      </c>
      <c r="J36" s="26"/>
      <c r="K36" s="24"/>
      <c r="L36" s="23" t="s">
        <v>94</v>
      </c>
      <c r="M36" s="25"/>
      <c r="N36" s="23">
        <v>3</v>
      </c>
      <c r="O36" s="24">
        <v>2</v>
      </c>
      <c r="P36" s="23">
        <f>N36-O36</f>
        <v>1</v>
      </c>
      <c r="Q36" s="25">
        <f>O36/N36</f>
        <v>0.66666666666666663</v>
      </c>
      <c r="R36" s="23"/>
      <c r="S36" s="24"/>
      <c r="T36" s="23"/>
      <c r="U36" s="25"/>
      <c r="V36" s="23">
        <f t="shared" si="0"/>
        <v>8</v>
      </c>
      <c r="W36" s="23">
        <f t="shared" si="1"/>
        <v>7</v>
      </c>
      <c r="X36" s="23">
        <f t="shared" si="2"/>
        <v>1</v>
      </c>
      <c r="Y36" s="25">
        <f t="shared" si="3"/>
        <v>0.875</v>
      </c>
    </row>
    <row r="37" spans="1:34" ht="14.6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6</v>
      </c>
      <c r="H37" s="23">
        <f t="shared" si="8"/>
        <v>4</v>
      </c>
      <c r="I37" s="25">
        <f t="shared" si="9"/>
        <v>0.6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6</v>
      </c>
      <c r="X37" s="23">
        <f t="shared" si="2"/>
        <v>4</v>
      </c>
      <c r="Y37" s="25">
        <f t="shared" si="3"/>
        <v>0.6</v>
      </c>
    </row>
    <row r="38" spans="1:34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461</v>
      </c>
      <c r="G38" s="27">
        <f>SUM(G8:G37)</f>
        <v>336</v>
      </c>
      <c r="H38" s="27">
        <f t="shared" si="8"/>
        <v>125</v>
      </c>
      <c r="I38" s="28">
        <f t="shared" si="9"/>
        <v>0.72885032537960959</v>
      </c>
      <c r="J38" s="27">
        <f>SUM(J8:J37)</f>
        <v>41</v>
      </c>
      <c r="K38" s="27">
        <f>SUM(K8:K37)</f>
        <v>25</v>
      </c>
      <c r="L38" s="27">
        <f>J38-K38</f>
        <v>16</v>
      </c>
      <c r="M38" s="28">
        <f>K38/J38</f>
        <v>0.6097560975609756</v>
      </c>
      <c r="N38" s="27">
        <f>SUM(N8:N37)</f>
        <v>103</v>
      </c>
      <c r="O38" s="27">
        <f>SUM(O8:O37)</f>
        <v>41</v>
      </c>
      <c r="P38" s="27">
        <f>SUM(P8:P37)</f>
        <v>62</v>
      </c>
      <c r="Q38" s="28">
        <f>O38/N38</f>
        <v>0.39805825242718446</v>
      </c>
      <c r="R38" s="27">
        <f>SUM(R8:R37)</f>
        <v>4</v>
      </c>
      <c r="S38" s="27">
        <f>SUM(S8:S37)</f>
        <v>3</v>
      </c>
      <c r="T38" s="27">
        <f>SUM(T8:T37)</f>
        <v>1</v>
      </c>
      <c r="U38" s="28">
        <f>S38/R38</f>
        <v>0.75</v>
      </c>
      <c r="V38" s="27">
        <f>SUM(V8:V37)</f>
        <v>609</v>
      </c>
      <c r="W38" s="27">
        <f>SUM(W8:W37)</f>
        <v>405</v>
      </c>
      <c r="X38" s="27">
        <f>SUM(X8:X37)</f>
        <v>204</v>
      </c>
      <c r="Y38" s="28">
        <f t="shared" si="3"/>
        <v>0.66502463054187189</v>
      </c>
      <c r="Z38" s="140"/>
      <c r="AA38" s="140"/>
      <c r="AB38" s="140"/>
      <c r="AC38" s="140"/>
      <c r="AD38" s="140"/>
      <c r="AE38" s="140"/>
      <c r="AF38" s="140"/>
      <c r="AG38" s="140"/>
      <c r="AH38" s="140"/>
    </row>
    <row r="39" spans="1:34" ht="14.6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1</v>
      </c>
      <c r="H39" s="33">
        <f t="shared" si="8"/>
        <v>7</v>
      </c>
      <c r="I39" s="35">
        <f t="shared" si="9"/>
        <v>0.125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1</v>
      </c>
      <c r="X39" s="33">
        <f t="shared" ref="X39:X53" si="12">V39-W39</f>
        <v>14</v>
      </c>
      <c r="Y39" s="35">
        <f t="shared" si="3"/>
        <v>6.6666666666666666E-2</v>
      </c>
    </row>
    <row r="40" spans="1:34" ht="14.6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8"/>
        <v>0</v>
      </c>
      <c r="I40" s="35">
        <f t="shared" si="9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13</v>
      </c>
      <c r="X40" s="33">
        <f t="shared" si="12"/>
        <v>0</v>
      </c>
      <c r="Y40" s="35">
        <f t="shared" ref="Y40:Y56" si="13">W40/V40</f>
        <v>1</v>
      </c>
    </row>
    <row r="41" spans="1:34" ht="14.6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10</v>
      </c>
      <c r="H41" s="33">
        <f t="shared" si="8"/>
        <v>0</v>
      </c>
      <c r="I41" s="35">
        <f t="shared" si="9"/>
        <v>1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10</v>
      </c>
      <c r="X41" s="33">
        <f t="shared" si="12"/>
        <v>0</v>
      </c>
      <c r="Y41" s="35">
        <f t="shared" si="13"/>
        <v>1</v>
      </c>
    </row>
    <row r="42" spans="1:34" ht="14.6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9</v>
      </c>
      <c r="H42" s="33">
        <f t="shared" si="8"/>
        <v>1</v>
      </c>
      <c r="I42" s="35">
        <f t="shared" si="9"/>
        <v>0.9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9</v>
      </c>
      <c r="X42" s="33">
        <f t="shared" si="12"/>
        <v>1</v>
      </c>
      <c r="Y42" s="35">
        <f t="shared" si="13"/>
        <v>0.9</v>
      </c>
    </row>
    <row r="43" spans="1:34" ht="14.6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34" ht="14.6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10</v>
      </c>
      <c r="H44" s="33">
        <f t="shared" si="8"/>
        <v>0</v>
      </c>
      <c r="I44" s="35">
        <f t="shared" si="9"/>
        <v>1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10</v>
      </c>
      <c r="X44" s="33">
        <f t="shared" si="12"/>
        <v>0</v>
      </c>
      <c r="Y44" s="35">
        <f t="shared" si="13"/>
        <v>1</v>
      </c>
    </row>
    <row r="45" spans="1:34" ht="14.6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8"/>
        <v>0</v>
      </c>
      <c r="I45" s="35">
        <f t="shared" si="9"/>
        <v>1</v>
      </c>
      <c r="J45" s="36">
        <v>2</v>
      </c>
      <c r="K45" s="34">
        <v>2</v>
      </c>
      <c r="L45" s="33">
        <f>J45-K45</f>
        <v>0</v>
      </c>
      <c r="M45" s="35">
        <f>K45/J45</f>
        <v>1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5</v>
      </c>
      <c r="X45" s="33">
        <f t="shared" si="12"/>
        <v>0</v>
      </c>
      <c r="Y45" s="35">
        <f t="shared" si="13"/>
        <v>1</v>
      </c>
    </row>
    <row r="46" spans="1:34" ht="14.6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5</v>
      </c>
      <c r="S46" s="34"/>
      <c r="T46" s="33">
        <f>R46-S46</f>
        <v>5</v>
      </c>
      <c r="U46" s="35">
        <f>S46/R46</f>
        <v>0</v>
      </c>
      <c r="V46" s="33">
        <f t="shared" si="10"/>
        <v>18</v>
      </c>
      <c r="W46" s="33">
        <f t="shared" si="11"/>
        <v>13</v>
      </c>
      <c r="X46" s="33">
        <f t="shared" si="12"/>
        <v>5</v>
      </c>
      <c r="Y46" s="35">
        <f t="shared" si="13"/>
        <v>0.72222222222222221</v>
      </c>
    </row>
    <row r="47" spans="1:34" ht="14.6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23</v>
      </c>
      <c r="H47" s="33">
        <f t="shared" si="8"/>
        <v>7</v>
      </c>
      <c r="I47" s="35">
        <f t="shared" si="9"/>
        <v>0.76666666666666672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23</v>
      </c>
      <c r="X47" s="33">
        <f t="shared" si="12"/>
        <v>7</v>
      </c>
      <c r="Y47" s="35">
        <f t="shared" si="13"/>
        <v>0.76666666666666672</v>
      </c>
    </row>
    <row r="48" spans="1:34" ht="14.6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0</v>
      </c>
      <c r="H48" s="33">
        <f t="shared" si="8"/>
        <v>5</v>
      </c>
      <c r="I48" s="35">
        <f t="shared" si="9"/>
        <v>0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0</v>
      </c>
      <c r="X48" s="33">
        <f t="shared" si="12"/>
        <v>5</v>
      </c>
      <c r="Y48" s="35">
        <f t="shared" si="13"/>
        <v>0</v>
      </c>
    </row>
    <row r="49" spans="1:34" ht="14.6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14</v>
      </c>
      <c r="L49" s="33">
        <f>J49-K49</f>
        <v>0</v>
      </c>
      <c r="M49" s="35">
        <f>K49/J49</f>
        <v>1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23</v>
      </c>
      <c r="X49" s="33">
        <f t="shared" si="12"/>
        <v>0</v>
      </c>
      <c r="Y49" s="35">
        <f t="shared" si="13"/>
        <v>1</v>
      </c>
      <c r="AH49" s="140"/>
    </row>
    <row r="50" spans="1:34" ht="14.6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9</v>
      </c>
      <c r="H50" s="33">
        <f t="shared" si="8"/>
        <v>1</v>
      </c>
      <c r="I50" s="35">
        <f t="shared" si="9"/>
        <v>0.9</v>
      </c>
      <c r="J50" s="36"/>
      <c r="K50" s="34"/>
      <c r="L50" s="33"/>
      <c r="M50" s="35"/>
      <c r="N50" s="33">
        <v>2</v>
      </c>
      <c r="O50" s="34">
        <v>1</v>
      </c>
      <c r="P50" s="33">
        <f>N50-O50</f>
        <v>1</v>
      </c>
      <c r="Q50" s="35">
        <f>O50/N50</f>
        <v>0.5</v>
      </c>
      <c r="R50" s="33"/>
      <c r="S50" s="34"/>
      <c r="T50" s="33"/>
      <c r="U50" s="35"/>
      <c r="V50" s="33">
        <f t="shared" si="10"/>
        <v>12</v>
      </c>
      <c r="W50" s="33">
        <f t="shared" si="11"/>
        <v>10</v>
      </c>
      <c r="X50" s="33">
        <f t="shared" si="12"/>
        <v>2</v>
      </c>
      <c r="Y50" s="35">
        <f t="shared" si="13"/>
        <v>0.83333333333333337</v>
      </c>
    </row>
    <row r="51" spans="1:34" ht="14.6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5</v>
      </c>
      <c r="L51" s="33">
        <f>J51-K51</f>
        <v>0</v>
      </c>
      <c r="M51" s="35">
        <f>K51/J51</f>
        <v>1</v>
      </c>
      <c r="N51" s="33">
        <v>5</v>
      </c>
      <c r="O51" s="34">
        <v>4</v>
      </c>
      <c r="P51" s="33">
        <f>N51-O51</f>
        <v>1</v>
      </c>
      <c r="Q51" s="35">
        <f>O51/N51</f>
        <v>0.8</v>
      </c>
      <c r="R51" s="33"/>
      <c r="S51" s="34"/>
      <c r="T51" s="33"/>
      <c r="U51" s="35"/>
      <c r="V51" s="33">
        <f t="shared" si="10"/>
        <v>24</v>
      </c>
      <c r="W51" s="33">
        <f t="shared" si="11"/>
        <v>23</v>
      </c>
      <c r="X51" s="33">
        <f t="shared" si="12"/>
        <v>1</v>
      </c>
      <c r="Y51" s="35">
        <f t="shared" si="13"/>
        <v>0.95833333333333337</v>
      </c>
    </row>
    <row r="52" spans="1:34" ht="14.6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5</v>
      </c>
      <c r="H52" s="33">
        <f t="shared" si="8"/>
        <v>0</v>
      </c>
      <c r="I52" s="35">
        <f t="shared" si="9"/>
        <v>1</v>
      </c>
      <c r="J52" s="36">
        <v>1</v>
      </c>
      <c r="K52" s="34">
        <v>1</v>
      </c>
      <c r="L52" s="33">
        <f>J52-K52</f>
        <v>0</v>
      </c>
      <c r="M52" s="35">
        <f>K52/J52</f>
        <v>1</v>
      </c>
      <c r="N52" s="33">
        <v>2</v>
      </c>
      <c r="O52" s="34">
        <v>1</v>
      </c>
      <c r="P52" s="33">
        <f>N52-O52</f>
        <v>1</v>
      </c>
      <c r="Q52" s="35">
        <f>O52/N52</f>
        <v>0.5</v>
      </c>
      <c r="R52" s="33"/>
      <c r="S52" s="34"/>
      <c r="T52" s="33"/>
      <c r="U52" s="35"/>
      <c r="V52" s="33">
        <f t="shared" si="10"/>
        <v>8</v>
      </c>
      <c r="W52" s="33">
        <f t="shared" si="11"/>
        <v>7</v>
      </c>
      <c r="X52" s="33">
        <f t="shared" si="12"/>
        <v>1</v>
      </c>
      <c r="Y52" s="35">
        <f t="shared" si="13"/>
        <v>0.875</v>
      </c>
    </row>
    <row r="53" spans="1:34" ht="14.6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8"/>
        <v>0</v>
      </c>
      <c r="I53" s="35">
        <f t="shared" si="9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20</v>
      </c>
      <c r="X53" s="33">
        <f t="shared" si="12"/>
        <v>0</v>
      </c>
      <c r="Y53" s="35">
        <f t="shared" si="13"/>
        <v>1</v>
      </c>
    </row>
    <row r="54" spans="1:34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27">
        <f>SUM(G39:G53)</f>
        <v>135</v>
      </c>
      <c r="H54" s="27">
        <f>SUM(H39:H53)</f>
        <v>27</v>
      </c>
      <c r="I54" s="28">
        <f t="shared" si="9"/>
        <v>0.83333333333333337</v>
      </c>
      <c r="J54" s="27">
        <f>SUM(J39:J53)</f>
        <v>22</v>
      </c>
      <c r="K54" s="27">
        <f>SUM(K39:K53)</f>
        <v>22</v>
      </c>
      <c r="L54" s="27">
        <f>SUM(L39:L53)</f>
        <v>0</v>
      </c>
      <c r="M54" s="28">
        <f>K54/J54</f>
        <v>1</v>
      </c>
      <c r="N54" s="27">
        <f>SUM(N39:N53)</f>
        <v>20</v>
      </c>
      <c r="O54" s="27">
        <f>SUM(O39:O53)</f>
        <v>10</v>
      </c>
      <c r="P54" s="27">
        <f>N54-O54</f>
        <v>10</v>
      </c>
      <c r="Q54" s="28">
        <f>O54/N54</f>
        <v>0.5</v>
      </c>
      <c r="R54" s="27">
        <f>SUM(R39:R53)</f>
        <v>5</v>
      </c>
      <c r="S54" s="27">
        <f>SUM(S39:S53)</f>
        <v>0</v>
      </c>
      <c r="T54" s="27">
        <f>R54-S54</f>
        <v>5</v>
      </c>
      <c r="U54" s="28">
        <f>S54/R54</f>
        <v>0</v>
      </c>
      <c r="V54" s="27">
        <f>SUM(V39:V53)</f>
        <v>209</v>
      </c>
      <c r="W54" s="27">
        <f>SUM(W39:W53)</f>
        <v>167</v>
      </c>
      <c r="X54" s="27">
        <f>SUM(X39:X53)</f>
        <v>42</v>
      </c>
      <c r="Y54" s="28">
        <f t="shared" si="13"/>
        <v>0.79904306220095689</v>
      </c>
      <c r="Z54" s="140"/>
      <c r="AA54" s="140"/>
      <c r="AB54" s="140"/>
      <c r="AC54" s="140"/>
      <c r="AD54" s="140"/>
      <c r="AE54" s="140"/>
      <c r="AF54" s="140"/>
      <c r="AG54" s="140"/>
      <c r="AH54" s="139"/>
    </row>
    <row r="55" spans="1:34" ht="14.6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/>
      <c r="L55" s="40">
        <f>J55-K55</f>
        <v>3</v>
      </c>
      <c r="M55" s="42">
        <f>K55/J55</f>
        <v>0</v>
      </c>
      <c r="N55" s="40">
        <v>3</v>
      </c>
      <c r="O55" s="41">
        <v>1</v>
      </c>
      <c r="P55" s="40">
        <v>3</v>
      </c>
      <c r="Q55" s="42">
        <f>O55/N55</f>
        <v>0.33333333333333331</v>
      </c>
      <c r="R55" s="42"/>
      <c r="S55" s="43"/>
      <c r="T55" s="42"/>
      <c r="U55" s="42"/>
      <c r="V55" s="40">
        <f>F55+J55+N55</f>
        <v>13</v>
      </c>
      <c r="W55" s="40">
        <f>G55+K55+O55</f>
        <v>8</v>
      </c>
      <c r="X55" s="40">
        <f t="shared" ref="X55:X69" si="15">V55-W55</f>
        <v>5</v>
      </c>
      <c r="Y55" s="42">
        <f t="shared" si="13"/>
        <v>0.61538461538461542</v>
      </c>
    </row>
    <row r="56" spans="1:34" ht="14.6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>
        <v>3</v>
      </c>
      <c r="L56" s="40">
        <f>J56-K56</f>
        <v>0</v>
      </c>
      <c r="M56" s="42">
        <f>K56/J56</f>
        <v>1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13</v>
      </c>
      <c r="X56" s="40">
        <f t="shared" si="15"/>
        <v>0</v>
      </c>
      <c r="Y56" s="42">
        <f t="shared" si="13"/>
        <v>1</v>
      </c>
    </row>
    <row r="57" spans="1:34" ht="14.6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  <c r="V57" s="40">
        <f>F57+N57</f>
        <v>12</v>
      </c>
      <c r="W57" s="40">
        <f>G57+O57</f>
        <v>12</v>
      </c>
      <c r="X57" s="40">
        <f t="shared" si="15"/>
        <v>0</v>
      </c>
      <c r="Y57" s="42">
        <f>W58/V57</f>
        <v>0.66666666666666663</v>
      </c>
    </row>
    <row r="58" spans="1:34" ht="14.6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8</v>
      </c>
      <c r="H58" s="40">
        <f t="shared" si="14"/>
        <v>2</v>
      </c>
      <c r="I58" s="42">
        <f t="shared" si="9"/>
        <v>0.8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8</v>
      </c>
      <c r="X58" s="40">
        <f t="shared" si="15"/>
        <v>2</v>
      </c>
      <c r="Y58" s="42">
        <f t="shared" ref="Y58:Y86" si="18">W58/V58</f>
        <v>0.8</v>
      </c>
    </row>
    <row r="59" spans="1:34" ht="14.6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10</v>
      </c>
      <c r="H59" s="40">
        <f t="shared" si="14"/>
        <v>0</v>
      </c>
      <c r="I59" s="42">
        <f t="shared" si="9"/>
        <v>1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  <c r="V59" s="40">
        <f t="shared" si="16"/>
        <v>12</v>
      </c>
      <c r="W59" s="40">
        <f t="shared" si="17"/>
        <v>12</v>
      </c>
      <c r="X59" s="40">
        <f t="shared" si="15"/>
        <v>0</v>
      </c>
      <c r="Y59" s="42">
        <f t="shared" si="18"/>
        <v>1</v>
      </c>
    </row>
    <row r="60" spans="1:34" ht="14.6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2</v>
      </c>
      <c r="H60" s="40">
        <f t="shared" si="14"/>
        <v>12</v>
      </c>
      <c r="I60" s="42">
        <f t="shared" si="9"/>
        <v>0.14285714285714285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2</v>
      </c>
      <c r="X60" s="40">
        <f t="shared" si="15"/>
        <v>12</v>
      </c>
      <c r="Y60" s="42">
        <f t="shared" si="18"/>
        <v>0.14285714285714285</v>
      </c>
    </row>
    <row r="61" spans="1:34" ht="14.6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7</v>
      </c>
      <c r="H61" s="40">
        <f t="shared" si="14"/>
        <v>1</v>
      </c>
      <c r="I61" s="42">
        <f t="shared" ref="I61:I86" si="19">G61/F61</f>
        <v>0.875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7</v>
      </c>
      <c r="X61" s="40">
        <f t="shared" si="15"/>
        <v>1</v>
      </c>
      <c r="Y61" s="42">
        <f t="shared" si="18"/>
        <v>0.875</v>
      </c>
    </row>
    <row r="62" spans="1:34" ht="14.6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7</v>
      </c>
      <c r="H62" s="40">
        <f t="shared" si="14"/>
        <v>1</v>
      </c>
      <c r="I62" s="42">
        <f t="shared" si="19"/>
        <v>0.875</v>
      </c>
      <c r="J62" s="40">
        <v>3</v>
      </c>
      <c r="K62" s="41"/>
      <c r="L62" s="40">
        <f>J62-K62</f>
        <v>3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7</v>
      </c>
      <c r="X62" s="40">
        <f t="shared" si="15"/>
        <v>4</v>
      </c>
      <c r="Y62" s="42">
        <f t="shared" si="18"/>
        <v>0.63636363636363635</v>
      </c>
    </row>
    <row r="63" spans="1:34" ht="14.6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1</v>
      </c>
      <c r="H63" s="40">
        <f t="shared" si="14"/>
        <v>9</v>
      </c>
      <c r="I63" s="42">
        <f t="shared" si="19"/>
        <v>0.1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1</v>
      </c>
      <c r="X63" s="40">
        <f t="shared" si="15"/>
        <v>10</v>
      </c>
      <c r="Y63" s="42">
        <f t="shared" si="18"/>
        <v>9.0909090909090912E-2</v>
      </c>
    </row>
    <row r="64" spans="1:34" ht="14.6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34" ht="14.6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6</v>
      </c>
      <c r="H65" s="40">
        <f t="shared" si="14"/>
        <v>0</v>
      </c>
      <c r="I65" s="42">
        <f t="shared" si="19"/>
        <v>1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6</v>
      </c>
      <c r="X65" s="40">
        <f t="shared" si="15"/>
        <v>0</v>
      </c>
      <c r="Y65" s="42">
        <f t="shared" si="18"/>
        <v>1</v>
      </c>
    </row>
    <row r="66" spans="1:34" ht="14.6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14"/>
        <v>0</v>
      </c>
      <c r="I66" s="42">
        <f t="shared" si="19"/>
        <v>1</v>
      </c>
      <c r="J66" s="40"/>
      <c r="K66" s="41"/>
      <c r="L66" s="40"/>
      <c r="M66" s="42"/>
      <c r="N66" s="40">
        <v>6</v>
      </c>
      <c r="O66" s="41">
        <v>3</v>
      </c>
      <c r="P66" s="40">
        <f>N66-O66</f>
        <v>3</v>
      </c>
      <c r="Q66" s="42">
        <f t="shared" ref="Q66:Q71" si="20">O66/N66</f>
        <v>0.5</v>
      </c>
      <c r="R66" s="42"/>
      <c r="S66" s="43"/>
      <c r="T66" s="42"/>
      <c r="U66" s="42"/>
      <c r="V66" s="40">
        <f t="shared" si="16"/>
        <v>14</v>
      </c>
      <c r="W66" s="40">
        <f t="shared" si="17"/>
        <v>11</v>
      </c>
      <c r="X66" s="40">
        <f t="shared" si="15"/>
        <v>3</v>
      </c>
      <c r="Y66" s="42">
        <f t="shared" si="18"/>
        <v>0.7857142857142857</v>
      </c>
    </row>
    <row r="67" spans="1:34" ht="14.6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14</v>
      </c>
      <c r="H67" s="40">
        <f t="shared" si="14"/>
        <v>0</v>
      </c>
      <c r="I67" s="42">
        <f t="shared" si="19"/>
        <v>1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14</v>
      </c>
      <c r="X67" s="40">
        <f t="shared" si="15"/>
        <v>2</v>
      </c>
      <c r="Y67" s="42">
        <f t="shared" si="18"/>
        <v>0.875</v>
      </c>
    </row>
    <row r="68" spans="1:34" ht="14.6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20</v>
      </c>
      <c r="H68" s="40">
        <f t="shared" si="14"/>
        <v>10</v>
      </c>
      <c r="I68" s="42">
        <f t="shared" si="19"/>
        <v>0.66666666666666663</v>
      </c>
      <c r="J68" s="40"/>
      <c r="K68" s="41"/>
      <c r="L68" s="40"/>
      <c r="M68" s="42"/>
      <c r="N68" s="40">
        <v>2</v>
      </c>
      <c r="O68" s="41">
        <v>2</v>
      </c>
      <c r="P68" s="40">
        <f>N68-O68</f>
        <v>0</v>
      </c>
      <c r="Q68" s="42">
        <f t="shared" si="20"/>
        <v>1</v>
      </c>
      <c r="R68" s="42"/>
      <c r="S68" s="43"/>
      <c r="T68" s="42"/>
      <c r="U68" s="42"/>
      <c r="V68" s="40">
        <f t="shared" si="16"/>
        <v>32</v>
      </c>
      <c r="W68" s="40">
        <f t="shared" si="17"/>
        <v>22</v>
      </c>
      <c r="X68" s="40">
        <f t="shared" si="15"/>
        <v>10</v>
      </c>
      <c r="Y68" s="42">
        <f t="shared" si="18"/>
        <v>0.6875</v>
      </c>
    </row>
    <row r="69" spans="1:34" ht="14.6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15</v>
      </c>
      <c r="H69" s="40">
        <f t="shared" si="14"/>
        <v>0</v>
      </c>
      <c r="I69" s="42">
        <f t="shared" si="19"/>
        <v>1</v>
      </c>
      <c r="J69" s="40"/>
      <c r="K69" s="41"/>
      <c r="L69" s="40"/>
      <c r="M69" s="42"/>
      <c r="N69" s="40">
        <v>2</v>
      </c>
      <c r="O69" s="41">
        <v>0</v>
      </c>
      <c r="P69" s="40">
        <f>N69-O69</f>
        <v>2</v>
      </c>
      <c r="Q69" s="42">
        <f t="shared" si="20"/>
        <v>0</v>
      </c>
      <c r="R69" s="42"/>
      <c r="S69" s="43"/>
      <c r="T69" s="42"/>
      <c r="U69" s="42"/>
      <c r="V69" s="40">
        <f t="shared" si="16"/>
        <v>17</v>
      </c>
      <c r="W69" s="40">
        <f t="shared" si="17"/>
        <v>15</v>
      </c>
      <c r="X69" s="40">
        <f t="shared" si="15"/>
        <v>2</v>
      </c>
      <c r="Y69" s="42">
        <f t="shared" si="18"/>
        <v>0.88235294117647056</v>
      </c>
    </row>
    <row r="70" spans="1:34" s="44" customFormat="1" ht="14.6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131</v>
      </c>
      <c r="H70" s="27">
        <f>SUM(H55:H69)</f>
        <v>35</v>
      </c>
      <c r="I70" s="28">
        <f t="shared" si="19"/>
        <v>0.78915662650602414</v>
      </c>
      <c r="J70" s="27">
        <f>SUM(J55:J69)</f>
        <v>9</v>
      </c>
      <c r="K70" s="27">
        <f>SUM(K55:K69)</f>
        <v>3</v>
      </c>
      <c r="L70" s="27">
        <f>J70-K70</f>
        <v>6</v>
      </c>
      <c r="M70" s="28">
        <f>K70/J70</f>
        <v>0.33333333333333331</v>
      </c>
      <c r="N70" s="27">
        <f>SUM(N55:N69)</f>
        <v>20</v>
      </c>
      <c r="O70" s="27">
        <f>SUM(O55:O69)</f>
        <v>10</v>
      </c>
      <c r="P70" s="27">
        <f>SUM(P55:P69)</f>
        <v>11</v>
      </c>
      <c r="Q70" s="28">
        <f t="shared" si="20"/>
        <v>0.5</v>
      </c>
      <c r="R70" s="28"/>
      <c r="S70" s="28"/>
      <c r="T70" s="28"/>
      <c r="U70" s="28"/>
      <c r="V70" s="27">
        <f>SUM(V55:V69)</f>
        <v>195</v>
      </c>
      <c r="W70" s="27">
        <f>SUM(W55:W69)</f>
        <v>144</v>
      </c>
      <c r="X70" s="27">
        <f>SUM(X55:X69)</f>
        <v>51</v>
      </c>
      <c r="Y70" s="28">
        <f t="shared" si="18"/>
        <v>0.7384615384615385</v>
      </c>
      <c r="Z70" s="140"/>
      <c r="AA70" s="140"/>
      <c r="AB70" s="140"/>
      <c r="AC70" s="140"/>
      <c r="AD70" s="140"/>
      <c r="AE70" s="140"/>
      <c r="AF70" s="140"/>
      <c r="AG70" s="140"/>
      <c r="AH70" s="140"/>
    </row>
    <row r="71" spans="1:34" ht="14.6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>
        <v>1</v>
      </c>
      <c r="P71" s="47">
        <f>N71-O71</f>
        <v>1</v>
      </c>
      <c r="Q71" s="49">
        <f t="shared" si="20"/>
        <v>0.5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1</v>
      </c>
      <c r="X71" s="47">
        <f t="shared" ref="X71:X84" si="24">V71-W71</f>
        <v>3</v>
      </c>
      <c r="Y71" s="49">
        <f t="shared" si="18"/>
        <v>0.25</v>
      </c>
    </row>
    <row r="72" spans="1:34" ht="14.6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14</v>
      </c>
      <c r="H72" s="47">
        <f t="shared" si="21"/>
        <v>0</v>
      </c>
      <c r="I72" s="49">
        <f t="shared" si="19"/>
        <v>1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14</v>
      </c>
      <c r="X72" s="47">
        <f t="shared" si="24"/>
        <v>0</v>
      </c>
      <c r="Y72" s="49">
        <f t="shared" si="18"/>
        <v>1</v>
      </c>
    </row>
    <row r="73" spans="1:34" ht="14.6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5</v>
      </c>
      <c r="H73" s="47">
        <f t="shared" si="21"/>
        <v>0</v>
      </c>
      <c r="I73" s="49">
        <f t="shared" si="19"/>
        <v>1</v>
      </c>
      <c r="J73" s="50">
        <v>5</v>
      </c>
      <c r="K73" s="48"/>
      <c r="L73" s="47">
        <f>J73-K73</f>
        <v>5</v>
      </c>
      <c r="M73" s="49">
        <f>K73/J73</f>
        <v>0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5</v>
      </c>
      <c r="X73" s="47">
        <f t="shared" si="24"/>
        <v>5</v>
      </c>
      <c r="Y73" s="49">
        <f t="shared" si="18"/>
        <v>0.5</v>
      </c>
    </row>
    <row r="74" spans="1:34" ht="14.6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30</v>
      </c>
      <c r="H74" s="47">
        <f t="shared" si="21"/>
        <v>31</v>
      </c>
      <c r="I74" s="49">
        <f t="shared" si="19"/>
        <v>0.49180327868852458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30</v>
      </c>
      <c r="X74" s="47">
        <f t="shared" si="24"/>
        <v>31</v>
      </c>
      <c r="Y74" s="49">
        <f t="shared" si="18"/>
        <v>0.49180327868852458</v>
      </c>
    </row>
    <row r="75" spans="1:34" ht="14.6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21"/>
        <v>0</v>
      </c>
      <c r="I75" s="49">
        <f t="shared" si="19"/>
        <v>1</v>
      </c>
      <c r="J75" s="50">
        <v>2</v>
      </c>
      <c r="K75" s="48">
        <v>2</v>
      </c>
      <c r="L75" s="47">
        <f>J75-K75</f>
        <v>0</v>
      </c>
      <c r="M75" s="49">
        <f>K75/J75</f>
        <v>1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17</v>
      </c>
      <c r="X75" s="47">
        <f t="shared" si="24"/>
        <v>1</v>
      </c>
      <c r="Y75" s="49">
        <f t="shared" si="18"/>
        <v>0.94444444444444442</v>
      </c>
    </row>
    <row r="76" spans="1:34" ht="14.6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7</v>
      </c>
      <c r="H76" s="47">
        <f t="shared" si="21"/>
        <v>10</v>
      </c>
      <c r="I76" s="49">
        <f t="shared" si="19"/>
        <v>0.41176470588235292</v>
      </c>
      <c r="J76" s="50"/>
      <c r="K76" s="48"/>
      <c r="L76" s="47"/>
      <c r="M76" s="49"/>
      <c r="N76" s="47">
        <v>5</v>
      </c>
      <c r="O76" s="48">
        <v>5</v>
      </c>
      <c r="P76" s="47">
        <f>N76-O76</f>
        <v>0</v>
      </c>
      <c r="Q76" s="49">
        <f>O76/N76</f>
        <v>1</v>
      </c>
      <c r="R76" s="49"/>
      <c r="S76" s="51"/>
      <c r="T76" s="49"/>
      <c r="U76" s="49"/>
      <c r="V76" s="47">
        <f t="shared" si="22"/>
        <v>22</v>
      </c>
      <c r="W76" s="47">
        <f t="shared" si="23"/>
        <v>12</v>
      </c>
      <c r="X76" s="47">
        <f t="shared" si="24"/>
        <v>10</v>
      </c>
      <c r="Y76" s="49">
        <f t="shared" si="18"/>
        <v>0.54545454545454541</v>
      </c>
    </row>
    <row r="77" spans="1:34" ht="14.6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1</v>
      </c>
      <c r="H77" s="47">
        <f t="shared" si="21"/>
        <v>6</v>
      </c>
      <c r="I77" s="49">
        <f t="shared" si="19"/>
        <v>0.14285714285714285</v>
      </c>
      <c r="J77" s="50"/>
      <c r="K77" s="48"/>
      <c r="L77" s="47"/>
      <c r="M77" s="49"/>
      <c r="N77" s="47">
        <v>10</v>
      </c>
      <c r="O77" s="48">
        <v>0</v>
      </c>
      <c r="P77" s="47">
        <f>N77-O77</f>
        <v>10</v>
      </c>
      <c r="Q77" s="49">
        <f>O77/N77</f>
        <v>0</v>
      </c>
      <c r="R77" s="49"/>
      <c r="S77" s="51"/>
      <c r="T77" s="49"/>
      <c r="U77" s="49"/>
      <c r="V77" s="47">
        <f t="shared" si="22"/>
        <v>17</v>
      </c>
      <c r="W77" s="47">
        <f t="shared" si="23"/>
        <v>1</v>
      </c>
      <c r="X77" s="47">
        <f t="shared" si="24"/>
        <v>16</v>
      </c>
      <c r="Y77" s="49">
        <f t="shared" si="18"/>
        <v>5.8823529411764705E-2</v>
      </c>
    </row>
    <row r="78" spans="1:34" ht="14.6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11</v>
      </c>
      <c r="H78" s="47">
        <f t="shared" si="21"/>
        <v>17</v>
      </c>
      <c r="I78" s="49">
        <f t="shared" si="19"/>
        <v>0.39285714285714285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3</v>
      </c>
      <c r="P78" s="47">
        <f>N78-O78</f>
        <v>4</v>
      </c>
      <c r="Q78" s="49">
        <f>O78/N78</f>
        <v>0.42857142857142855</v>
      </c>
      <c r="R78" s="49"/>
      <c r="S78" s="51"/>
      <c r="T78" s="49"/>
      <c r="U78" s="49"/>
      <c r="V78" s="47">
        <f t="shared" si="22"/>
        <v>39</v>
      </c>
      <c r="W78" s="47">
        <f t="shared" si="23"/>
        <v>14</v>
      </c>
      <c r="X78" s="47">
        <f t="shared" si="24"/>
        <v>25</v>
      </c>
      <c r="Y78" s="49">
        <f t="shared" si="18"/>
        <v>0.35897435897435898</v>
      </c>
    </row>
    <row r="79" spans="1:34" ht="14.6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6</v>
      </c>
      <c r="H79" s="47">
        <f t="shared" si="21"/>
        <v>4</v>
      </c>
      <c r="I79" s="49">
        <f t="shared" si="19"/>
        <v>0.6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6</v>
      </c>
      <c r="X79" s="47">
        <f t="shared" si="24"/>
        <v>4</v>
      </c>
      <c r="Y79" s="49">
        <f t="shared" si="18"/>
        <v>0.6</v>
      </c>
    </row>
    <row r="80" spans="1:34" ht="14.6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9</v>
      </c>
      <c r="H80" s="47">
        <f t="shared" si="21"/>
        <v>1</v>
      </c>
      <c r="I80" s="49">
        <f t="shared" si="19"/>
        <v>0.9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9</v>
      </c>
      <c r="X80" s="47">
        <f t="shared" si="24"/>
        <v>1</v>
      </c>
      <c r="Y80" s="49">
        <f t="shared" si="18"/>
        <v>0.9</v>
      </c>
    </row>
    <row r="81" spans="1:34" ht="14.6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9</v>
      </c>
      <c r="H81" s="47">
        <f t="shared" si="21"/>
        <v>1</v>
      </c>
      <c r="I81" s="49">
        <f t="shared" si="19"/>
        <v>0.9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9</v>
      </c>
      <c r="X81" s="47">
        <f t="shared" si="24"/>
        <v>1</v>
      </c>
      <c r="Y81" s="49">
        <f t="shared" si="18"/>
        <v>0.9</v>
      </c>
    </row>
    <row r="82" spans="1:34" ht="14.6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6</v>
      </c>
      <c r="H82" s="47">
        <f t="shared" si="21"/>
        <v>2</v>
      </c>
      <c r="I82" s="49">
        <f t="shared" si="19"/>
        <v>0.75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6</v>
      </c>
      <c r="X82" s="47">
        <f t="shared" si="24"/>
        <v>2</v>
      </c>
      <c r="Y82" s="49">
        <f t="shared" si="18"/>
        <v>0.75</v>
      </c>
    </row>
    <row r="83" spans="1:34" ht="14.6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9</v>
      </c>
      <c r="H83" s="47">
        <f t="shared" si="21"/>
        <v>0</v>
      </c>
      <c r="I83" s="49">
        <f t="shared" si="19"/>
        <v>1</v>
      </c>
      <c r="J83" s="50"/>
      <c r="K83" s="48"/>
      <c r="L83" s="47"/>
      <c r="M83" s="49"/>
      <c r="N83" s="47">
        <v>2</v>
      </c>
      <c r="O83" s="48">
        <v>0</v>
      </c>
      <c r="P83" s="47">
        <f>N83-O83</f>
        <v>2</v>
      </c>
      <c r="Q83" s="49">
        <f>O83/N83</f>
        <v>0</v>
      </c>
      <c r="R83" s="49"/>
      <c r="S83" s="51"/>
      <c r="T83" s="49"/>
      <c r="U83" s="49"/>
      <c r="V83" s="47">
        <f t="shared" si="22"/>
        <v>11</v>
      </c>
      <c r="W83" s="47">
        <f t="shared" si="23"/>
        <v>9</v>
      </c>
      <c r="X83" s="47">
        <f t="shared" si="24"/>
        <v>2</v>
      </c>
      <c r="Y83" s="49">
        <f t="shared" si="18"/>
        <v>0.81818181818181823</v>
      </c>
    </row>
    <row r="84" spans="1:34" ht="14.6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4</v>
      </c>
      <c r="H84" s="47">
        <f t="shared" si="21"/>
        <v>4</v>
      </c>
      <c r="I84" s="49">
        <f t="shared" si="19"/>
        <v>0.5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4</v>
      </c>
      <c r="X84" s="47">
        <f t="shared" si="24"/>
        <v>6</v>
      </c>
      <c r="Y84" s="49">
        <f t="shared" si="18"/>
        <v>0.4</v>
      </c>
    </row>
    <row r="85" spans="1:34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126</v>
      </c>
      <c r="H85" s="27">
        <f>SUM(H71:H84)</f>
        <v>78</v>
      </c>
      <c r="I85" s="28">
        <f t="shared" si="19"/>
        <v>0.61764705882352944</v>
      </c>
      <c r="J85" s="27">
        <f>SUM(J71:J84)</f>
        <v>11</v>
      </c>
      <c r="K85" s="27">
        <f>SUM(K71:K84)</f>
        <v>2</v>
      </c>
      <c r="L85" s="27">
        <f>J85-K85</f>
        <v>9</v>
      </c>
      <c r="M85" s="28">
        <f>K85/J85</f>
        <v>0.18181818181818182</v>
      </c>
      <c r="N85" s="27">
        <f>SUM(N71:N84)</f>
        <v>29</v>
      </c>
      <c r="O85" s="27">
        <f>SUM(O71:O84)</f>
        <v>9</v>
      </c>
      <c r="P85" s="27">
        <f>SUM(P71:P84)</f>
        <v>20</v>
      </c>
      <c r="Q85" s="28">
        <f>O85/N85</f>
        <v>0.31034482758620691</v>
      </c>
      <c r="R85" s="28"/>
      <c r="S85" s="28"/>
      <c r="T85" s="28"/>
      <c r="U85" s="28"/>
      <c r="V85" s="27">
        <f>SUM(V71:V84)</f>
        <v>244</v>
      </c>
      <c r="W85" s="27">
        <f>SUM(W71:W84)</f>
        <v>137</v>
      </c>
      <c r="X85" s="27">
        <f>SUM(X71:X84)</f>
        <v>107</v>
      </c>
      <c r="Y85" s="28">
        <f t="shared" si="18"/>
        <v>0.56147540983606559</v>
      </c>
      <c r="Z85" s="140"/>
      <c r="AA85" s="140"/>
      <c r="AB85" s="140"/>
      <c r="AC85" s="140"/>
      <c r="AD85" s="140"/>
      <c r="AE85" s="140"/>
      <c r="AF85" s="140"/>
      <c r="AG85" s="140"/>
      <c r="AH85" s="140"/>
    </row>
    <row r="86" spans="1:34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993</v>
      </c>
      <c r="G86" s="27">
        <f>G38+G54+G70+G85</f>
        <v>728</v>
      </c>
      <c r="H86" s="27">
        <f>H38+H54+H70+H85</f>
        <v>265</v>
      </c>
      <c r="I86" s="28">
        <f t="shared" si="19"/>
        <v>0.73313192346424971</v>
      </c>
      <c r="J86" s="27">
        <f>J38+J54+J70+J85</f>
        <v>83</v>
      </c>
      <c r="K86" s="27">
        <f>K38+K54+K70+K85</f>
        <v>52</v>
      </c>
      <c r="L86" s="27">
        <f>L38+L54+L70+L85</f>
        <v>31</v>
      </c>
      <c r="M86" s="28">
        <f>K86/J86</f>
        <v>0.62650602409638556</v>
      </c>
      <c r="N86" s="27">
        <f>N38+N54+N70+N85</f>
        <v>172</v>
      </c>
      <c r="O86" s="27">
        <f>O38+O54+O70+O85</f>
        <v>70</v>
      </c>
      <c r="P86" s="27">
        <f>P38+P54+P70+P85</f>
        <v>103</v>
      </c>
      <c r="Q86" s="28">
        <f>O86/N86</f>
        <v>0.40697674418604651</v>
      </c>
      <c r="R86" s="53">
        <f>R38+R54</f>
        <v>9</v>
      </c>
      <c r="S86" s="53">
        <f>S38+S54</f>
        <v>3</v>
      </c>
      <c r="T86" s="53">
        <f>T38+T54</f>
        <v>6</v>
      </c>
      <c r="U86" s="28">
        <f>S86/R86</f>
        <v>0.33333333333333331</v>
      </c>
      <c r="V86" s="27">
        <f>V38+V54+V70+V85</f>
        <v>1257</v>
      </c>
      <c r="W86" s="27">
        <f>G86+K86+O86+S86</f>
        <v>853</v>
      </c>
      <c r="X86" s="27">
        <f>V86-W86</f>
        <v>404</v>
      </c>
      <c r="Y86" s="28">
        <f t="shared" si="18"/>
        <v>0.67859984089101033</v>
      </c>
      <c r="Z86" s="140"/>
      <c r="AA86" s="140"/>
      <c r="AB86" s="140"/>
      <c r="AC86" s="140"/>
      <c r="AD86" s="140"/>
      <c r="AE86" s="140"/>
      <c r="AF86" s="140"/>
      <c r="AG86" s="140"/>
      <c r="AH86" s="140"/>
    </row>
    <row r="87" spans="1:34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34" ht="12.7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34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34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34" ht="12.75" customHeight="1">
      <c r="A92" s="99" t="s">
        <v>220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34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34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34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34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461</v>
      </c>
      <c r="G96" s="58">
        <f t="shared" si="25"/>
        <v>336</v>
      </c>
      <c r="H96" s="58">
        <f t="shared" si="25"/>
        <v>125</v>
      </c>
      <c r="I96" s="59">
        <f t="shared" si="25"/>
        <v>0.72885032537960959</v>
      </c>
      <c r="J96" s="58">
        <f t="shared" si="25"/>
        <v>41</v>
      </c>
      <c r="K96" s="58">
        <f t="shared" si="25"/>
        <v>25</v>
      </c>
      <c r="L96" s="58">
        <f t="shared" si="25"/>
        <v>16</v>
      </c>
      <c r="M96" s="59">
        <f t="shared" si="25"/>
        <v>0.6097560975609756</v>
      </c>
      <c r="N96" s="58">
        <f t="shared" si="25"/>
        <v>103</v>
      </c>
      <c r="O96" s="58">
        <f t="shared" si="25"/>
        <v>41</v>
      </c>
      <c r="P96" s="58">
        <f t="shared" si="25"/>
        <v>62</v>
      </c>
      <c r="Q96" s="59">
        <f t="shared" si="25"/>
        <v>0.39805825242718446</v>
      </c>
      <c r="R96" s="58">
        <f t="shared" si="25"/>
        <v>4</v>
      </c>
      <c r="S96" s="58">
        <f t="shared" si="25"/>
        <v>3</v>
      </c>
      <c r="T96" s="58">
        <f t="shared" si="25"/>
        <v>1</v>
      </c>
      <c r="U96" s="59">
        <f t="shared" si="25"/>
        <v>0.75</v>
      </c>
      <c r="V96" s="58">
        <f t="shared" si="25"/>
        <v>609</v>
      </c>
      <c r="W96" s="58">
        <f t="shared" si="25"/>
        <v>405</v>
      </c>
      <c r="X96" s="58">
        <f t="shared" si="25"/>
        <v>204</v>
      </c>
      <c r="Y96" s="59">
        <f t="shared" si="25"/>
        <v>0.66502463054187189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135</v>
      </c>
      <c r="H97" s="60">
        <f t="shared" si="26"/>
        <v>27</v>
      </c>
      <c r="I97" s="61">
        <f t="shared" si="26"/>
        <v>0.83333333333333337</v>
      </c>
      <c r="J97" s="60">
        <f t="shared" si="26"/>
        <v>22</v>
      </c>
      <c r="K97" s="60">
        <f t="shared" si="26"/>
        <v>22</v>
      </c>
      <c r="L97" s="60">
        <f t="shared" si="26"/>
        <v>0</v>
      </c>
      <c r="M97" s="61">
        <f t="shared" si="26"/>
        <v>1</v>
      </c>
      <c r="N97" s="60">
        <f t="shared" si="26"/>
        <v>20</v>
      </c>
      <c r="O97" s="60">
        <f t="shared" si="26"/>
        <v>10</v>
      </c>
      <c r="P97" s="60">
        <f t="shared" si="26"/>
        <v>10</v>
      </c>
      <c r="Q97" s="61">
        <f t="shared" si="26"/>
        <v>0.5</v>
      </c>
      <c r="R97" s="60">
        <f t="shared" si="26"/>
        <v>5</v>
      </c>
      <c r="S97" s="60">
        <f t="shared" si="26"/>
        <v>0</v>
      </c>
      <c r="T97" s="60">
        <f t="shared" si="26"/>
        <v>5</v>
      </c>
      <c r="U97" s="61">
        <f t="shared" si="26"/>
        <v>0</v>
      </c>
      <c r="V97" s="60">
        <f t="shared" si="26"/>
        <v>209</v>
      </c>
      <c r="W97" s="60">
        <f t="shared" si="26"/>
        <v>167</v>
      </c>
      <c r="X97" s="60">
        <f t="shared" si="26"/>
        <v>42</v>
      </c>
      <c r="Y97" s="61">
        <f t="shared" si="26"/>
        <v>0.79904306220095689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131</v>
      </c>
      <c r="H98" s="62">
        <f t="shared" si="27"/>
        <v>35</v>
      </c>
      <c r="I98" s="63">
        <f t="shared" si="27"/>
        <v>0.78915662650602414</v>
      </c>
      <c r="J98" s="62">
        <f t="shared" si="27"/>
        <v>9</v>
      </c>
      <c r="K98" s="62">
        <f t="shared" si="27"/>
        <v>3</v>
      </c>
      <c r="L98" s="62">
        <f t="shared" si="27"/>
        <v>6</v>
      </c>
      <c r="M98" s="63">
        <f t="shared" si="27"/>
        <v>0.33333333333333331</v>
      </c>
      <c r="N98" s="62">
        <f t="shared" si="27"/>
        <v>20</v>
      </c>
      <c r="O98" s="62">
        <f t="shared" si="27"/>
        <v>10</v>
      </c>
      <c r="P98" s="62">
        <f t="shared" si="27"/>
        <v>11</v>
      </c>
      <c r="Q98" s="63">
        <f t="shared" si="27"/>
        <v>0.5</v>
      </c>
      <c r="R98" s="63"/>
      <c r="S98" s="63"/>
      <c r="T98" s="63"/>
      <c r="U98" s="63"/>
      <c r="V98" s="62">
        <f>V70</f>
        <v>195</v>
      </c>
      <c r="W98" s="62">
        <f>W70</f>
        <v>144</v>
      </c>
      <c r="X98" s="62">
        <f>X70</f>
        <v>51</v>
      </c>
      <c r="Y98" s="63">
        <f>Y70</f>
        <v>0.7384615384615385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126</v>
      </c>
      <c r="H99" s="64">
        <f t="shared" si="28"/>
        <v>78</v>
      </c>
      <c r="I99" s="65">
        <f t="shared" si="28"/>
        <v>0.61764705882352944</v>
      </c>
      <c r="J99" s="64">
        <f t="shared" si="28"/>
        <v>11</v>
      </c>
      <c r="K99" s="64">
        <f t="shared" si="28"/>
        <v>2</v>
      </c>
      <c r="L99" s="64">
        <f t="shared" si="28"/>
        <v>9</v>
      </c>
      <c r="M99" s="65">
        <f t="shared" si="28"/>
        <v>0.18181818181818182</v>
      </c>
      <c r="N99" s="64">
        <f t="shared" si="28"/>
        <v>29</v>
      </c>
      <c r="O99" s="64">
        <f t="shared" si="28"/>
        <v>9</v>
      </c>
      <c r="P99" s="64">
        <f t="shared" si="28"/>
        <v>20</v>
      </c>
      <c r="Q99" s="65">
        <f t="shared" si="28"/>
        <v>0.31034482758620691</v>
      </c>
      <c r="R99" s="65"/>
      <c r="S99" s="65"/>
      <c r="T99" s="65"/>
      <c r="U99" s="65"/>
      <c r="V99" s="64">
        <f>V85</f>
        <v>244</v>
      </c>
      <c r="W99" s="64">
        <f>W85</f>
        <v>137</v>
      </c>
      <c r="X99" s="64">
        <f>X85</f>
        <v>107</v>
      </c>
      <c r="Y99" s="65">
        <f>Y85</f>
        <v>0.56147540983606559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993</v>
      </c>
      <c r="G100" s="18">
        <f t="shared" si="29"/>
        <v>728</v>
      </c>
      <c r="H100" s="18">
        <f t="shared" si="29"/>
        <v>265</v>
      </c>
      <c r="I100" s="66">
        <f t="shared" si="29"/>
        <v>0.73313192346424971</v>
      </c>
      <c r="J100" s="18">
        <f t="shared" si="29"/>
        <v>83</v>
      </c>
      <c r="K100" s="18">
        <f t="shared" si="29"/>
        <v>52</v>
      </c>
      <c r="L100" s="18">
        <f t="shared" si="29"/>
        <v>31</v>
      </c>
      <c r="M100" s="66">
        <f t="shared" si="29"/>
        <v>0.62650602409638556</v>
      </c>
      <c r="N100" s="18">
        <f t="shared" si="29"/>
        <v>172</v>
      </c>
      <c r="O100" s="18">
        <f t="shared" si="29"/>
        <v>70</v>
      </c>
      <c r="P100" s="18">
        <f t="shared" si="29"/>
        <v>103</v>
      </c>
      <c r="Q100" s="66">
        <f t="shared" si="29"/>
        <v>0.40697674418604651</v>
      </c>
      <c r="R100" s="67">
        <f t="shared" ref="R100:X100" si="30">R86</f>
        <v>9</v>
      </c>
      <c r="S100" s="67">
        <f t="shared" si="30"/>
        <v>3</v>
      </c>
      <c r="T100" s="67">
        <f t="shared" si="30"/>
        <v>6</v>
      </c>
      <c r="U100" s="66">
        <f t="shared" si="30"/>
        <v>0.33333333333333331</v>
      </c>
      <c r="V100" s="18">
        <f t="shared" si="30"/>
        <v>1257</v>
      </c>
      <c r="W100" s="18">
        <f t="shared" si="30"/>
        <v>853</v>
      </c>
      <c r="X100" s="18">
        <f t="shared" si="30"/>
        <v>404</v>
      </c>
      <c r="Y100" s="66">
        <f>W100/V100</f>
        <v>0.67859984089101033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11" spans="1:25" ht="38.85" customHeight="1">
      <c r="E111" s="124" t="s">
        <v>24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 customHeight="1">
      <c r="E113" s="128" t="s">
        <v>6</v>
      </c>
      <c r="F113" s="128"/>
      <c r="G113" s="128"/>
      <c r="H113" s="128"/>
      <c r="I113" s="129">
        <f>F86+J86</f>
        <v>1076</v>
      </c>
      <c r="J113" s="129"/>
      <c r="K113" s="129"/>
      <c r="L113" s="130">
        <f>G86+K86</f>
        <v>780</v>
      </c>
      <c r="M113" s="130"/>
      <c r="N113" s="130"/>
      <c r="O113" s="130">
        <f>I113-L113</f>
        <v>296</v>
      </c>
      <c r="P113" s="130"/>
      <c r="Q113" s="130"/>
      <c r="R113" s="131">
        <f>L113/I113</f>
        <v>0.72490706319702602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73</v>
      </c>
      <c r="M114" s="130"/>
      <c r="N114" s="130"/>
      <c r="O114" s="130">
        <f>I114-L114</f>
        <v>108</v>
      </c>
      <c r="P114" s="130"/>
      <c r="Q114" s="130"/>
      <c r="R114" s="131">
        <f>L114/I114</f>
        <v>0.40331491712707185</v>
      </c>
      <c r="S114" s="131"/>
      <c r="T114" s="131"/>
    </row>
    <row r="115" spans="5:20" ht="15.75" customHeight="1">
      <c r="E115" s="128" t="s">
        <v>8</v>
      </c>
      <c r="F115" s="128"/>
      <c r="G115" s="128"/>
      <c r="H115" s="128"/>
      <c r="I115" s="129">
        <f>SUM(I113:I114)</f>
        <v>1257</v>
      </c>
      <c r="J115" s="129"/>
      <c r="K115" s="129"/>
      <c r="L115" s="130">
        <f>SUM(L113:L114)</f>
        <v>853</v>
      </c>
      <c r="M115" s="130"/>
      <c r="N115" s="130"/>
      <c r="O115" s="130">
        <f>SUM(O113:O114)</f>
        <v>404</v>
      </c>
      <c r="P115" s="130"/>
      <c r="Q115" s="130"/>
      <c r="R115" s="131">
        <f>L115/I115</f>
        <v>0.67859984089101033</v>
      </c>
      <c r="S115" s="131"/>
      <c r="T115" s="131"/>
    </row>
    <row r="116" spans="5:20" ht="15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 ht="31.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2.7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25.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4.65" customHeight="1">
      <c r="E121" s="68" t="s">
        <v>54</v>
      </c>
      <c r="F121" s="71">
        <v>1972</v>
      </c>
      <c r="G121" s="71">
        <v>781</v>
      </c>
      <c r="H121" s="71">
        <f>F121-G121</f>
        <v>1191</v>
      </c>
      <c r="I121" s="72">
        <f>G121/F121</f>
        <v>0.3960446247464503</v>
      </c>
      <c r="J121" s="71">
        <v>449</v>
      </c>
      <c r="K121" s="71">
        <v>105</v>
      </c>
      <c r="L121" s="71">
        <f>J121-K121</f>
        <v>344</v>
      </c>
      <c r="M121" s="72">
        <f>K121/J121</f>
        <v>0.23385300668151449</v>
      </c>
    </row>
    <row r="122" spans="5:20" ht="14.65" customHeight="1">
      <c r="E122" s="68" t="s">
        <v>99</v>
      </c>
      <c r="F122" s="71">
        <v>1371</v>
      </c>
      <c r="G122" s="71">
        <v>420</v>
      </c>
      <c r="H122" s="71">
        <f>F122-G122</f>
        <v>951</v>
      </c>
      <c r="I122" s="72">
        <f>G122/F122</f>
        <v>0.30634573304157547</v>
      </c>
      <c r="J122" s="71">
        <v>416</v>
      </c>
      <c r="K122" s="71">
        <v>68</v>
      </c>
      <c r="L122" s="71">
        <f>J122-K122</f>
        <v>348</v>
      </c>
      <c r="M122" s="72">
        <f>K122/J122</f>
        <v>0.16346153846153846</v>
      </c>
    </row>
    <row r="123" spans="5:20" ht="14.65" customHeight="1">
      <c r="E123" s="68" t="s">
        <v>123</v>
      </c>
      <c r="F123" s="71">
        <v>1428</v>
      </c>
      <c r="G123" s="71">
        <v>461</v>
      </c>
      <c r="H123" s="71">
        <f>F123-G123</f>
        <v>967</v>
      </c>
      <c r="I123" s="72">
        <f>G123/F123</f>
        <v>0.32282913165266108</v>
      </c>
      <c r="J123" s="71">
        <v>368</v>
      </c>
      <c r="K123" s="71">
        <v>63</v>
      </c>
      <c r="L123" s="71">
        <f>J123-K123</f>
        <v>305</v>
      </c>
      <c r="M123" s="72">
        <f>K123/J123</f>
        <v>0.17119565217391305</v>
      </c>
    </row>
    <row r="124" spans="5:20" ht="14.65" customHeight="1">
      <c r="E124" s="68" t="s">
        <v>146</v>
      </c>
      <c r="F124" s="71">
        <v>1914</v>
      </c>
      <c r="G124" s="71">
        <v>701</v>
      </c>
      <c r="H124" s="71">
        <f>F124-G124</f>
        <v>1213</v>
      </c>
      <c r="I124" s="72">
        <f>G124/F124</f>
        <v>0.36624869383490072</v>
      </c>
      <c r="J124" s="71">
        <v>452</v>
      </c>
      <c r="K124" s="71">
        <v>81</v>
      </c>
      <c r="L124" s="71">
        <f>J124-K124</f>
        <v>371</v>
      </c>
      <c r="M124" s="72">
        <f>K124/J124</f>
        <v>0.17920353982300885</v>
      </c>
    </row>
    <row r="125" spans="5:20" ht="12.75" customHeight="1">
      <c r="E125" s="68" t="s">
        <v>175</v>
      </c>
      <c r="F125" s="68">
        <f>F121+F122+F123+F124</f>
        <v>6685</v>
      </c>
      <c r="G125" s="68">
        <f>G121+G122+G123+G124</f>
        <v>2363</v>
      </c>
      <c r="H125" s="71">
        <f>F125-G125</f>
        <v>4322</v>
      </c>
      <c r="I125" s="72">
        <f>G125/F125</f>
        <v>0.35347793567688857</v>
      </c>
      <c r="J125" s="71">
        <v>438</v>
      </c>
      <c r="K125" s="71">
        <v>68</v>
      </c>
      <c r="L125" s="71">
        <f>J125-K125</f>
        <v>370</v>
      </c>
      <c r="M125" s="72">
        <f>K125/J125</f>
        <v>0.15525114155251141</v>
      </c>
    </row>
    <row r="126" spans="5:20" ht="12.75" customHeight="1">
      <c r="E126" s="74" t="s">
        <v>184</v>
      </c>
      <c r="H126" s="75"/>
    </row>
    <row r="127" spans="5:20" ht="12.75" customHeight="1">
      <c r="E127" s="74" t="s">
        <v>185</v>
      </c>
      <c r="H127" s="75"/>
    </row>
    <row r="137" spans="1:21" ht="14.6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4.6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4.6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4.65" customHeight="1">
      <c r="A140" s="99" t="s">
        <v>219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4.6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4.6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4.65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502</v>
      </c>
      <c r="G143" s="76">
        <f t="shared" si="31"/>
        <v>361</v>
      </c>
      <c r="H143" s="76">
        <f>F143-G143</f>
        <v>141</v>
      </c>
      <c r="I143" s="77">
        <f>G143/F143</f>
        <v>0.71912350597609564</v>
      </c>
      <c r="J143" s="78">
        <f t="shared" ref="J143:K147" si="32">F121</f>
        <v>1972</v>
      </c>
      <c r="K143" s="78">
        <f t="shared" si="32"/>
        <v>781</v>
      </c>
      <c r="L143" s="79">
        <f>J143-K143</f>
        <v>1191</v>
      </c>
      <c r="M143" s="77">
        <f>K143/J143</f>
        <v>0.3960446247464503</v>
      </c>
      <c r="N143" s="76">
        <f t="shared" ref="N143:O147" si="33">N96+R96</f>
        <v>107</v>
      </c>
      <c r="O143" s="76">
        <f t="shared" si="33"/>
        <v>44</v>
      </c>
      <c r="P143" s="76">
        <f>N143-O143</f>
        <v>63</v>
      </c>
      <c r="Q143" s="77">
        <f>O143/N143</f>
        <v>0.41121495327102803</v>
      </c>
      <c r="R143" s="78">
        <f t="shared" ref="R143:S147" si="34">J121</f>
        <v>449</v>
      </c>
      <c r="S143" s="78">
        <f t="shared" si="34"/>
        <v>105</v>
      </c>
      <c r="T143" s="79">
        <f>R143-S143</f>
        <v>344</v>
      </c>
      <c r="U143" s="77">
        <f>S143/R143</f>
        <v>0.23385300668151449</v>
      </c>
    </row>
    <row r="144" spans="1:21" ht="14.65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157</v>
      </c>
      <c r="H144" s="80">
        <f>F144-G144</f>
        <v>27</v>
      </c>
      <c r="I144" s="81">
        <f>G144/F144</f>
        <v>0.85326086956521741</v>
      </c>
      <c r="J144" s="82">
        <f t="shared" si="32"/>
        <v>1371</v>
      </c>
      <c r="K144" s="82">
        <f t="shared" si="32"/>
        <v>420</v>
      </c>
      <c r="L144" s="83">
        <f>J144-K144</f>
        <v>951</v>
      </c>
      <c r="M144" s="81">
        <f>K144/J144</f>
        <v>0.30634573304157547</v>
      </c>
      <c r="N144" s="80">
        <f t="shared" si="33"/>
        <v>25</v>
      </c>
      <c r="O144" s="80">
        <f t="shared" si="33"/>
        <v>10</v>
      </c>
      <c r="P144" s="80">
        <f>N144-O144</f>
        <v>15</v>
      </c>
      <c r="Q144" s="81">
        <f>O144/N144</f>
        <v>0.4</v>
      </c>
      <c r="R144" s="82">
        <f t="shared" si="34"/>
        <v>416</v>
      </c>
      <c r="S144" s="82">
        <f t="shared" si="34"/>
        <v>68</v>
      </c>
      <c r="T144" s="83">
        <f>R144-S144</f>
        <v>348</v>
      </c>
      <c r="U144" s="81">
        <f>S144/R144</f>
        <v>0.16346153846153846</v>
      </c>
    </row>
    <row r="145" spans="1:21" ht="14.65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134</v>
      </c>
      <c r="H145" s="84">
        <f>F145-G145</f>
        <v>41</v>
      </c>
      <c r="I145" s="85">
        <f>G145/F145</f>
        <v>0.76571428571428568</v>
      </c>
      <c r="J145" s="86">
        <f t="shared" si="32"/>
        <v>1428</v>
      </c>
      <c r="K145" s="86">
        <f t="shared" si="32"/>
        <v>461</v>
      </c>
      <c r="L145" s="87">
        <f>J145-K145</f>
        <v>967</v>
      </c>
      <c r="M145" s="85">
        <f>K145/J145</f>
        <v>0.32282913165266108</v>
      </c>
      <c r="N145" s="84">
        <f t="shared" si="33"/>
        <v>20</v>
      </c>
      <c r="O145" s="84">
        <f t="shared" si="33"/>
        <v>10</v>
      </c>
      <c r="P145" s="84">
        <f>N145-O145</f>
        <v>10</v>
      </c>
      <c r="Q145" s="85">
        <f>O145/N145</f>
        <v>0.5</v>
      </c>
      <c r="R145" s="86">
        <f t="shared" si="34"/>
        <v>368</v>
      </c>
      <c r="S145" s="86">
        <f t="shared" si="34"/>
        <v>63</v>
      </c>
      <c r="T145" s="87">
        <f>R145-S145</f>
        <v>305</v>
      </c>
      <c r="U145" s="85">
        <f>S145/R145</f>
        <v>0.17119565217391305</v>
      </c>
    </row>
    <row r="146" spans="1:21" ht="14.65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128</v>
      </c>
      <c r="H146" s="88">
        <f>F146-G146</f>
        <v>87</v>
      </c>
      <c r="I146" s="89">
        <f>G146/F146</f>
        <v>0.59534883720930232</v>
      </c>
      <c r="J146" s="90">
        <f t="shared" si="32"/>
        <v>1914</v>
      </c>
      <c r="K146" s="90">
        <f t="shared" si="32"/>
        <v>701</v>
      </c>
      <c r="L146" s="91">
        <f>J146-K146</f>
        <v>1213</v>
      </c>
      <c r="M146" s="89">
        <f>K146/J146</f>
        <v>0.36624869383490072</v>
      </c>
      <c r="N146" s="88">
        <f t="shared" si="33"/>
        <v>29</v>
      </c>
      <c r="O146" s="88">
        <f t="shared" si="33"/>
        <v>9</v>
      </c>
      <c r="P146" s="88">
        <f>N146-O146</f>
        <v>20</v>
      </c>
      <c r="Q146" s="89">
        <f>O146/N146</f>
        <v>0.31034482758620691</v>
      </c>
      <c r="R146" s="90">
        <f t="shared" si="34"/>
        <v>452</v>
      </c>
      <c r="S146" s="90">
        <f t="shared" si="34"/>
        <v>81</v>
      </c>
      <c r="T146" s="91">
        <f>R146-S146</f>
        <v>371</v>
      </c>
      <c r="U146" s="89">
        <f>S146/R146</f>
        <v>0.17920353982300885</v>
      </c>
    </row>
    <row r="147" spans="1:21" ht="14.65" customHeight="1">
      <c r="A147" s="138" t="s">
        <v>175</v>
      </c>
      <c r="B147" s="138"/>
      <c r="C147" s="138"/>
      <c r="D147" s="138"/>
      <c r="E147" s="138"/>
      <c r="F147" s="92">
        <f t="shared" si="31"/>
        <v>1076</v>
      </c>
      <c r="G147" s="92">
        <f t="shared" si="31"/>
        <v>780</v>
      </c>
      <c r="H147" s="92">
        <f>F147-G147</f>
        <v>296</v>
      </c>
      <c r="I147" s="93">
        <f>G147/F147</f>
        <v>0.72490706319702602</v>
      </c>
      <c r="J147" s="94">
        <f t="shared" si="32"/>
        <v>6685</v>
      </c>
      <c r="K147" s="94">
        <f t="shared" si="32"/>
        <v>2363</v>
      </c>
      <c r="L147" s="95">
        <f>J147-K147</f>
        <v>4322</v>
      </c>
      <c r="M147" s="93">
        <f>K147/J147</f>
        <v>0.35347793567688857</v>
      </c>
      <c r="N147" s="92">
        <f t="shared" si="33"/>
        <v>181</v>
      </c>
      <c r="O147" s="92">
        <f t="shared" si="33"/>
        <v>73</v>
      </c>
      <c r="P147" s="92">
        <f>N147-O147</f>
        <v>108</v>
      </c>
      <c r="Q147" s="93">
        <f>O147/N147</f>
        <v>0.40331491712707185</v>
      </c>
      <c r="R147" s="94">
        <f t="shared" si="34"/>
        <v>438</v>
      </c>
      <c r="S147" s="94">
        <f t="shared" si="34"/>
        <v>68</v>
      </c>
      <c r="T147" s="95">
        <f>R147-S147</f>
        <v>370</v>
      </c>
      <c r="U147" s="93">
        <f>S147/R147</f>
        <v>0.15525114155251141</v>
      </c>
    </row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78740157480314998" right="0.78740157480314998" top="1.181102362204725" bottom="1.181102362204725" header="0.78740157480314998" footer="0.78740157480314998"/>
  <pageSetup paperSize="0" fitToWidth="0" fitToHeight="0" pageOrder="overThenDown" orientation="portrait" horizontalDpi="0" verticalDpi="0" copies="0"/>
  <headerFooter alignWithMargins="0">
    <oddHeader>&amp;C&amp;10&amp;A</oddHeader>
    <oddFooter>&amp;C&amp;10Página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workbookViewId="0">
      <selection sqref="A1:Y1"/>
    </sheetView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6" width="5.125" customWidth="1"/>
    <col min="7" max="7" width="6.125" customWidth="1"/>
    <col min="8" max="8" width="6.5" customWidth="1"/>
    <col min="9" max="9" width="9.5" customWidth="1"/>
    <col min="10" max="10" width="5.875" customWidth="1"/>
    <col min="11" max="11" width="6.125" customWidth="1"/>
    <col min="12" max="12" width="7.375" customWidth="1"/>
    <col min="13" max="13" width="8.625" customWidth="1"/>
    <col min="14" max="16" width="5.125" customWidth="1"/>
    <col min="17" max="17" width="6.625" customWidth="1"/>
    <col min="18" max="25" width="5.125" customWidth="1"/>
    <col min="26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221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4.6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13</v>
      </c>
      <c r="H8" s="23">
        <f>F8-G8</f>
        <v>1</v>
      </c>
      <c r="I8" s="25">
        <f>G8/F8</f>
        <v>0.9285714285714286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13</v>
      </c>
      <c r="X8" s="23">
        <f t="shared" ref="X8:X37" si="2">V8-W8</f>
        <v>1</v>
      </c>
      <c r="Y8" s="25">
        <f t="shared" ref="Y8:Y39" si="3">W8/V8</f>
        <v>0.9285714285714286</v>
      </c>
    </row>
    <row r="9" spans="1:25" ht="14.6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26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10</v>
      </c>
      <c r="P9" s="23">
        <f>N9-O9</f>
        <v>0</v>
      </c>
      <c r="Q9" s="25">
        <f>O9/N9</f>
        <v>1</v>
      </c>
      <c r="R9" s="23"/>
      <c r="S9" s="24"/>
      <c r="T9" s="23"/>
      <c r="U9" s="25"/>
      <c r="V9" s="23">
        <f t="shared" si="0"/>
        <v>37</v>
      </c>
      <c r="W9" s="23">
        <f t="shared" si="1"/>
        <v>37</v>
      </c>
      <c r="X9" s="23">
        <f t="shared" si="2"/>
        <v>0</v>
      </c>
      <c r="Y9" s="25">
        <f t="shared" si="3"/>
        <v>1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0</v>
      </c>
      <c r="H10" s="23">
        <f>F10-G10</f>
        <v>20</v>
      </c>
      <c r="I10" s="25">
        <f>G10/F10</f>
        <v>0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0</v>
      </c>
      <c r="X10" s="23">
        <f t="shared" si="2"/>
        <v>22</v>
      </c>
      <c r="Y10" s="25">
        <f t="shared" si="3"/>
        <v>0</v>
      </c>
    </row>
    <row r="11" spans="1:25" ht="14.6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5</v>
      </c>
      <c r="P11" s="23">
        <f>N11-O11</f>
        <v>5</v>
      </c>
      <c r="Q11" s="25">
        <f>O11/N11</f>
        <v>0.5</v>
      </c>
      <c r="R11" s="23"/>
      <c r="S11" s="24"/>
      <c r="T11" s="23"/>
      <c r="U11" s="25"/>
      <c r="V11" s="23">
        <f t="shared" si="0"/>
        <v>10</v>
      </c>
      <c r="W11" s="23">
        <f t="shared" si="1"/>
        <v>5</v>
      </c>
      <c r="X11" s="23">
        <f t="shared" si="2"/>
        <v>5</v>
      </c>
      <c r="Y11" s="25">
        <f t="shared" si="3"/>
        <v>0.5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42</v>
      </c>
      <c r="H12" s="23">
        <f t="shared" ref="H12:H18" si="4">F12-G12</f>
        <v>3</v>
      </c>
      <c r="I12" s="25">
        <f t="shared" ref="I12:I18" si="5">G12/F12</f>
        <v>0.93333333333333335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42</v>
      </c>
      <c r="X12" s="23">
        <f t="shared" si="2"/>
        <v>3</v>
      </c>
      <c r="Y12" s="25">
        <f t="shared" si="3"/>
        <v>0.93333333333333335</v>
      </c>
    </row>
    <row r="13" spans="1:25" ht="14.6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25</v>
      </c>
      <c r="H13" s="23">
        <f t="shared" si="4"/>
        <v>36</v>
      </c>
      <c r="I13" s="25">
        <f t="shared" si="5"/>
        <v>0.4098360655737705</v>
      </c>
      <c r="J13" s="26"/>
      <c r="K13" s="24"/>
      <c r="L13" s="23"/>
      <c r="M13" s="25"/>
      <c r="N13" s="23">
        <v>25</v>
      </c>
      <c r="O13" s="24">
        <v>0</v>
      </c>
      <c r="P13" s="23">
        <f>N13-O13</f>
        <v>25</v>
      </c>
      <c r="Q13" s="25">
        <f>O13/N13</f>
        <v>0</v>
      </c>
      <c r="R13" s="23"/>
      <c r="S13" s="24"/>
      <c r="T13" s="23"/>
      <c r="U13" s="25"/>
      <c r="V13" s="23">
        <f t="shared" si="0"/>
        <v>86</v>
      </c>
      <c r="W13" s="23">
        <f t="shared" si="1"/>
        <v>25</v>
      </c>
      <c r="X13" s="23">
        <f t="shared" si="2"/>
        <v>61</v>
      </c>
      <c r="Y13" s="25">
        <f t="shared" si="3"/>
        <v>0.29069767441860467</v>
      </c>
    </row>
    <row r="14" spans="1:25" ht="14.6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4"/>
        <v>0</v>
      </c>
      <c r="I14" s="25">
        <f t="shared" si="5"/>
        <v>1</v>
      </c>
      <c r="J14" s="26">
        <v>15</v>
      </c>
      <c r="K14" s="24">
        <v>8</v>
      </c>
      <c r="L14" s="23">
        <f>J14-K14</f>
        <v>7</v>
      </c>
      <c r="M14" s="25">
        <f>K14/J14</f>
        <v>0.53333333333333333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38</v>
      </c>
      <c r="X14" s="23">
        <f t="shared" si="2"/>
        <v>7</v>
      </c>
      <c r="Y14" s="25">
        <f t="shared" si="3"/>
        <v>0.84444444444444444</v>
      </c>
    </row>
    <row r="15" spans="1:25" ht="14.65" customHeight="1">
      <c r="A15" s="103"/>
      <c r="B15" s="104"/>
      <c r="C15" s="105"/>
      <c r="D15" s="21"/>
      <c r="E15" s="22" t="s">
        <v>66</v>
      </c>
      <c r="F15" s="23">
        <v>10</v>
      </c>
      <c r="G15" s="24">
        <v>1</v>
      </c>
      <c r="H15" s="23">
        <f t="shared" si="4"/>
        <v>9</v>
      </c>
      <c r="I15" s="25">
        <f t="shared" si="5"/>
        <v>0.1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1</v>
      </c>
      <c r="X15" s="23">
        <f t="shared" si="2"/>
        <v>9</v>
      </c>
      <c r="Y15" s="25">
        <f t="shared" si="3"/>
        <v>0.1</v>
      </c>
    </row>
    <row r="16" spans="1:25" ht="14.65" customHeight="1">
      <c r="A16" s="103"/>
      <c r="B16" s="104"/>
      <c r="C16" s="105"/>
      <c r="D16" s="21"/>
      <c r="E16" s="22" t="s">
        <v>67</v>
      </c>
      <c r="F16" s="23">
        <v>3</v>
      </c>
      <c r="G16" s="24">
        <v>1</v>
      </c>
      <c r="H16" s="23">
        <f t="shared" si="4"/>
        <v>2</v>
      </c>
      <c r="I16" s="25">
        <f t="shared" si="5"/>
        <v>0.33333333333333331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3</v>
      </c>
      <c r="W16" s="23">
        <f t="shared" si="1"/>
        <v>1</v>
      </c>
      <c r="X16" s="23">
        <f t="shared" si="2"/>
        <v>2</v>
      </c>
      <c r="Y16" s="25">
        <f t="shared" si="3"/>
        <v>0.33333333333333331</v>
      </c>
    </row>
    <row r="17" spans="1:25" ht="14.65" customHeight="1">
      <c r="A17" s="103"/>
      <c r="B17" s="104"/>
      <c r="C17" s="105"/>
      <c r="D17" s="21"/>
      <c r="E17" s="22" t="s">
        <v>68</v>
      </c>
      <c r="F17" s="23">
        <v>23</v>
      </c>
      <c r="G17" s="24">
        <v>21</v>
      </c>
      <c r="H17" s="23">
        <f t="shared" si="4"/>
        <v>2</v>
      </c>
      <c r="I17" s="25">
        <f t="shared" si="5"/>
        <v>0.91304347826086951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23</v>
      </c>
      <c r="W17" s="23">
        <f t="shared" si="1"/>
        <v>21</v>
      </c>
      <c r="X17" s="23">
        <f t="shared" si="2"/>
        <v>2</v>
      </c>
      <c r="Y17" s="25">
        <f t="shared" si="3"/>
        <v>0.91304347826086951</v>
      </c>
    </row>
    <row r="18" spans="1:25" ht="14.65" customHeight="1">
      <c r="A18" s="103"/>
      <c r="B18" s="104"/>
      <c r="C18" s="105"/>
      <c r="D18" s="21"/>
      <c r="E18" s="22" t="s">
        <v>69</v>
      </c>
      <c r="F18" s="23">
        <v>20</v>
      </c>
      <c r="G18" s="24">
        <v>20</v>
      </c>
      <c r="H18" s="23">
        <f t="shared" si="4"/>
        <v>0</v>
      </c>
      <c r="I18" s="25">
        <f t="shared" si="5"/>
        <v>1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20</v>
      </c>
      <c r="X18" s="23">
        <f t="shared" si="2"/>
        <v>2</v>
      </c>
      <c r="Y18" s="25">
        <f t="shared" si="3"/>
        <v>0.90909090909090906</v>
      </c>
    </row>
    <row r="19" spans="1:25" ht="14.6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17</v>
      </c>
      <c r="P19" s="23">
        <f>N19-O19</f>
        <v>17</v>
      </c>
      <c r="Q19" s="25">
        <f>O19/N19</f>
        <v>0.5</v>
      </c>
      <c r="R19" s="23"/>
      <c r="S19" s="24"/>
      <c r="T19" s="23"/>
      <c r="U19" s="25"/>
      <c r="V19" s="23">
        <f t="shared" si="0"/>
        <v>34</v>
      </c>
      <c r="W19" s="23">
        <f t="shared" si="1"/>
        <v>17</v>
      </c>
      <c r="X19" s="23">
        <f t="shared" si="2"/>
        <v>17</v>
      </c>
      <c r="Y19" s="25">
        <f t="shared" si="3"/>
        <v>0.5</v>
      </c>
    </row>
    <row r="20" spans="1:25" ht="14.65" customHeight="1">
      <c r="A20" s="103"/>
      <c r="B20" s="104"/>
      <c r="C20" s="105"/>
      <c r="D20" s="21"/>
      <c r="E20" s="22" t="s">
        <v>71</v>
      </c>
      <c r="F20" s="23">
        <v>29</v>
      </c>
      <c r="G20" s="24">
        <v>28</v>
      </c>
      <c r="H20" s="23">
        <f t="shared" ref="H20:H27" si="6">F20-G20</f>
        <v>1</v>
      </c>
      <c r="I20" s="25">
        <f t="shared" ref="I20:I27" si="7">G20/F20</f>
        <v>0.96551724137931039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28</v>
      </c>
      <c r="X20" s="23">
        <f t="shared" si="2"/>
        <v>1</v>
      </c>
      <c r="Y20" s="25">
        <f t="shared" si="3"/>
        <v>0.96551724137931039</v>
      </c>
    </row>
    <row r="21" spans="1:25" ht="14.65" customHeight="1">
      <c r="A21" s="103"/>
      <c r="B21" s="104"/>
      <c r="C21" s="105"/>
      <c r="D21" s="21"/>
      <c r="E21" s="22" t="s">
        <v>72</v>
      </c>
      <c r="F21" s="23">
        <v>10</v>
      </c>
      <c r="G21" s="24">
        <v>6</v>
      </c>
      <c r="H21" s="23">
        <f t="shared" si="6"/>
        <v>4</v>
      </c>
      <c r="I21" s="25">
        <f t="shared" si="7"/>
        <v>0.6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10</v>
      </c>
      <c r="W21" s="23">
        <f t="shared" si="1"/>
        <v>6</v>
      </c>
      <c r="X21" s="23">
        <f t="shared" si="2"/>
        <v>4</v>
      </c>
      <c r="Y21" s="25">
        <f t="shared" si="3"/>
        <v>0.6</v>
      </c>
    </row>
    <row r="22" spans="1:25" ht="14.65" customHeight="1">
      <c r="A22" s="103"/>
      <c r="B22" s="104"/>
      <c r="C22" s="105"/>
      <c r="D22" s="21"/>
      <c r="E22" s="22" t="s">
        <v>73</v>
      </c>
      <c r="F22" s="23">
        <v>8</v>
      </c>
      <c r="G22" s="24">
        <v>3</v>
      </c>
      <c r="H22" s="23">
        <f t="shared" si="6"/>
        <v>5</v>
      </c>
      <c r="I22" s="25">
        <f t="shared" si="7"/>
        <v>0.375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8</v>
      </c>
      <c r="W22" s="23">
        <f t="shared" si="1"/>
        <v>3</v>
      </c>
      <c r="X22" s="23">
        <f t="shared" si="2"/>
        <v>5</v>
      </c>
      <c r="Y22" s="25">
        <f t="shared" si="3"/>
        <v>0.375</v>
      </c>
    </row>
    <row r="23" spans="1:25" ht="14.65" customHeight="1">
      <c r="A23" s="103"/>
      <c r="B23" s="104"/>
      <c r="C23" s="105"/>
      <c r="D23" s="21"/>
      <c r="E23" s="22" t="s">
        <v>74</v>
      </c>
      <c r="F23" s="23">
        <v>10</v>
      </c>
      <c r="G23" s="24">
        <v>8</v>
      </c>
      <c r="H23" s="23">
        <f t="shared" si="6"/>
        <v>2</v>
      </c>
      <c r="I23" s="25">
        <f t="shared" si="7"/>
        <v>0.8</v>
      </c>
      <c r="J23" s="26"/>
      <c r="K23" s="24"/>
      <c r="L23" s="23"/>
      <c r="M23" s="25"/>
      <c r="N23" s="23">
        <v>4</v>
      </c>
      <c r="O23" s="24">
        <v>2</v>
      </c>
      <c r="P23" s="23">
        <f>N23-O23</f>
        <v>2</v>
      </c>
      <c r="Q23" s="25">
        <f>O23/N23</f>
        <v>0.5</v>
      </c>
      <c r="R23" s="23"/>
      <c r="S23" s="24"/>
      <c r="T23" s="23"/>
      <c r="U23" s="25"/>
      <c r="V23" s="23">
        <f t="shared" si="0"/>
        <v>14</v>
      </c>
      <c r="W23" s="23">
        <f t="shared" si="1"/>
        <v>10</v>
      </c>
      <c r="X23" s="23">
        <f t="shared" si="2"/>
        <v>4</v>
      </c>
      <c r="Y23" s="25">
        <f t="shared" si="3"/>
        <v>0.7142857142857143</v>
      </c>
    </row>
    <row r="24" spans="1:25" ht="14.65" customHeight="1">
      <c r="A24" s="103"/>
      <c r="B24" s="104"/>
      <c r="C24" s="105"/>
      <c r="D24" s="21"/>
      <c r="E24" s="22" t="s">
        <v>75</v>
      </c>
      <c r="F24" s="23">
        <v>40</v>
      </c>
      <c r="G24" s="24">
        <v>15</v>
      </c>
      <c r="H24" s="23">
        <f t="shared" si="6"/>
        <v>25</v>
      </c>
      <c r="I24" s="25">
        <f t="shared" si="7"/>
        <v>0.375</v>
      </c>
      <c r="J24" s="26"/>
      <c r="K24" s="24"/>
      <c r="L24" s="23"/>
      <c r="M24" s="25"/>
      <c r="N24" s="23">
        <v>8</v>
      </c>
      <c r="O24" s="24">
        <v>1</v>
      </c>
      <c r="P24" s="23">
        <f>N24-O24</f>
        <v>7</v>
      </c>
      <c r="Q24" s="25">
        <f>O24/N24</f>
        <v>0.125</v>
      </c>
      <c r="R24" s="23"/>
      <c r="S24" s="24"/>
      <c r="T24" s="23"/>
      <c r="U24" s="25"/>
      <c r="V24" s="23">
        <f t="shared" si="0"/>
        <v>48</v>
      </c>
      <c r="W24" s="23">
        <f t="shared" si="1"/>
        <v>16</v>
      </c>
      <c r="X24" s="23">
        <f t="shared" si="2"/>
        <v>32</v>
      </c>
      <c r="Y24" s="25">
        <f t="shared" si="3"/>
        <v>0.33333333333333331</v>
      </c>
    </row>
    <row r="25" spans="1:25" ht="14.6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4.6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7</v>
      </c>
      <c r="H26" s="23">
        <f t="shared" si="6"/>
        <v>2</v>
      </c>
      <c r="I26" s="25">
        <f t="shared" si="7"/>
        <v>0.77777777777777779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  <c r="V26" s="23">
        <f t="shared" si="0"/>
        <v>12</v>
      </c>
      <c r="W26" s="23">
        <f t="shared" si="1"/>
        <v>10</v>
      </c>
      <c r="X26" s="23">
        <f t="shared" si="2"/>
        <v>2</v>
      </c>
      <c r="Y26" s="25">
        <f t="shared" si="3"/>
        <v>0.83333333333333337</v>
      </c>
    </row>
    <row r="27" spans="1:25" ht="14.6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0</v>
      </c>
      <c r="H27" s="23">
        <f t="shared" si="6"/>
        <v>9</v>
      </c>
      <c r="I27" s="25">
        <f t="shared" si="7"/>
        <v>0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0</v>
      </c>
      <c r="X27" s="23">
        <f t="shared" si="2"/>
        <v>9</v>
      </c>
      <c r="Y27" s="25">
        <f t="shared" si="3"/>
        <v>0</v>
      </c>
    </row>
    <row r="28" spans="1:25" ht="14.6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>
        <v>7</v>
      </c>
      <c r="L28" s="23">
        <f>J28-K28</f>
        <v>1</v>
      </c>
      <c r="M28" s="25">
        <f>K28/J28</f>
        <v>0.875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7</v>
      </c>
      <c r="X28" s="23">
        <f t="shared" si="2"/>
        <v>1</v>
      </c>
      <c r="Y28" s="25">
        <f t="shared" si="3"/>
        <v>0.875</v>
      </c>
    </row>
    <row r="29" spans="1:25" ht="14.6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12</v>
      </c>
      <c r="H29" s="23">
        <f t="shared" ref="H29:H53" si="8">F29-G29</f>
        <v>0</v>
      </c>
      <c r="I29" s="25">
        <f t="shared" ref="I29:I60" si="9">G29/F29</f>
        <v>1</v>
      </c>
      <c r="J29" s="26">
        <v>4</v>
      </c>
      <c r="K29" s="24"/>
      <c r="L29" s="23">
        <f>J29-K29</f>
        <v>4</v>
      </c>
      <c r="M29" s="25">
        <f>K29/J29</f>
        <v>0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12</v>
      </c>
      <c r="X29" s="23">
        <f t="shared" si="2"/>
        <v>4</v>
      </c>
      <c r="Y29" s="25">
        <f t="shared" si="3"/>
        <v>0.75</v>
      </c>
    </row>
    <row r="30" spans="1:25" ht="14.6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4.6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10</v>
      </c>
      <c r="H31" s="23">
        <f t="shared" si="8"/>
        <v>0</v>
      </c>
      <c r="I31" s="25">
        <f t="shared" si="9"/>
        <v>1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2</v>
      </c>
      <c r="T31" s="23">
        <f>R31-S31</f>
        <v>2</v>
      </c>
      <c r="U31" s="25">
        <f>S31/R31</f>
        <v>0.5</v>
      </c>
      <c r="V31" s="23">
        <f t="shared" si="0"/>
        <v>14</v>
      </c>
      <c r="W31" s="23">
        <f t="shared" si="1"/>
        <v>12</v>
      </c>
      <c r="X31" s="23">
        <f t="shared" si="2"/>
        <v>2</v>
      </c>
      <c r="Y31" s="25">
        <f t="shared" si="3"/>
        <v>0.8571428571428571</v>
      </c>
    </row>
    <row r="32" spans="1:25" ht="14.6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1</v>
      </c>
      <c r="H32" s="23">
        <f t="shared" si="8"/>
        <v>9</v>
      </c>
      <c r="I32" s="25">
        <f t="shared" si="9"/>
        <v>0.1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1</v>
      </c>
      <c r="X32" s="23">
        <f t="shared" si="2"/>
        <v>10</v>
      </c>
      <c r="Y32" s="25">
        <f t="shared" si="3"/>
        <v>9.0909090909090912E-2</v>
      </c>
    </row>
    <row r="33" spans="1:25" ht="14.6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10</v>
      </c>
      <c r="H33" s="23">
        <f t="shared" si="8"/>
        <v>0</v>
      </c>
      <c r="I33" s="25">
        <f t="shared" si="9"/>
        <v>1</v>
      </c>
      <c r="J33" s="26">
        <v>10</v>
      </c>
      <c r="K33" s="24">
        <v>10</v>
      </c>
      <c r="L33" s="23">
        <f>J33-K33</f>
        <v>0</v>
      </c>
      <c r="M33" s="25">
        <f>K33/J33</f>
        <v>1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20</v>
      </c>
      <c r="X33" s="23">
        <f t="shared" si="2"/>
        <v>0</v>
      </c>
      <c r="Y33" s="25">
        <f t="shared" si="3"/>
        <v>1</v>
      </c>
    </row>
    <row r="34" spans="1:25" ht="14.6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8"/>
        <v>0</v>
      </c>
      <c r="I34" s="25">
        <f t="shared" si="9"/>
        <v>1</v>
      </c>
      <c r="J34" s="26"/>
      <c r="K34" s="24"/>
      <c r="L34" s="23"/>
      <c r="M34" s="25"/>
      <c r="N34" s="23">
        <v>4</v>
      </c>
      <c r="O34" s="24">
        <v>1</v>
      </c>
      <c r="P34" s="23">
        <f>N34-O34</f>
        <v>3</v>
      </c>
      <c r="Q34" s="25">
        <f>O34/N34</f>
        <v>0.25</v>
      </c>
      <c r="R34" s="23"/>
      <c r="S34" s="24"/>
      <c r="T34" s="23"/>
      <c r="U34" s="25"/>
      <c r="V34" s="23">
        <f t="shared" si="0"/>
        <v>13</v>
      </c>
      <c r="W34" s="23">
        <f t="shared" si="1"/>
        <v>10</v>
      </c>
      <c r="X34" s="23">
        <f t="shared" si="2"/>
        <v>3</v>
      </c>
      <c r="Y34" s="25">
        <f t="shared" si="3"/>
        <v>0.76923076923076927</v>
      </c>
    </row>
    <row r="35" spans="1:25" ht="14.6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6</v>
      </c>
      <c r="H35" s="23">
        <f t="shared" si="8"/>
        <v>0</v>
      </c>
      <c r="I35" s="25">
        <f t="shared" si="9"/>
        <v>1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6</v>
      </c>
      <c r="X35" s="23">
        <f t="shared" si="2"/>
        <v>0</v>
      </c>
      <c r="Y35" s="25">
        <f t="shared" si="3"/>
        <v>1</v>
      </c>
    </row>
    <row r="36" spans="1:25" ht="14.6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5</v>
      </c>
      <c r="H36" s="23">
        <f t="shared" si="8"/>
        <v>0</v>
      </c>
      <c r="I36" s="25">
        <f t="shared" si="9"/>
        <v>1</v>
      </c>
      <c r="J36" s="26"/>
      <c r="K36" s="24"/>
      <c r="L36" s="23" t="s">
        <v>94</v>
      </c>
      <c r="M36" s="25"/>
      <c r="N36" s="23">
        <v>3</v>
      </c>
      <c r="O36" s="24">
        <v>2</v>
      </c>
      <c r="P36" s="23">
        <f>N36-O36</f>
        <v>1</v>
      </c>
      <c r="Q36" s="25">
        <f>O36/N36</f>
        <v>0.66666666666666663</v>
      </c>
      <c r="R36" s="23"/>
      <c r="S36" s="24"/>
      <c r="T36" s="23"/>
      <c r="U36" s="25"/>
      <c r="V36" s="23">
        <f t="shared" si="0"/>
        <v>8</v>
      </c>
      <c r="W36" s="23">
        <f t="shared" si="1"/>
        <v>7</v>
      </c>
      <c r="X36" s="23">
        <f t="shared" si="2"/>
        <v>1</v>
      </c>
      <c r="Y36" s="25">
        <f t="shared" si="3"/>
        <v>0.875</v>
      </c>
    </row>
    <row r="37" spans="1:25" ht="14.6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5</v>
      </c>
      <c r="H37" s="23">
        <f t="shared" si="8"/>
        <v>5</v>
      </c>
      <c r="I37" s="25">
        <f t="shared" si="9"/>
        <v>0.5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5</v>
      </c>
      <c r="X37" s="23">
        <f t="shared" si="2"/>
        <v>5</v>
      </c>
      <c r="Y37" s="25">
        <f t="shared" si="3"/>
        <v>0.5</v>
      </c>
    </row>
    <row r="38" spans="1:25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461</v>
      </c>
      <c r="G38" s="27">
        <f>SUM(G8:G37)</f>
        <v>326</v>
      </c>
      <c r="H38" s="27">
        <f t="shared" si="8"/>
        <v>135</v>
      </c>
      <c r="I38" s="28">
        <f t="shared" si="9"/>
        <v>0.70715835140997829</v>
      </c>
      <c r="J38" s="27">
        <f>SUM(J8:J37)</f>
        <v>41</v>
      </c>
      <c r="K38" s="27">
        <f>SUM(K8:K37)</f>
        <v>26</v>
      </c>
      <c r="L38" s="27">
        <f>J38-K38</f>
        <v>15</v>
      </c>
      <c r="M38" s="28">
        <f>K38/J38</f>
        <v>0.63414634146341464</v>
      </c>
      <c r="N38" s="27">
        <f>SUM(N8:N37)</f>
        <v>103</v>
      </c>
      <c r="O38" s="27">
        <f>SUM(O8:O37)</f>
        <v>41</v>
      </c>
      <c r="P38" s="27">
        <f>SUM(P8:P37)</f>
        <v>62</v>
      </c>
      <c r="Q38" s="28">
        <f>O38/N38</f>
        <v>0.39805825242718446</v>
      </c>
      <c r="R38" s="27">
        <f>SUM(R8:R37)</f>
        <v>4</v>
      </c>
      <c r="S38" s="27">
        <f>SUM(S8:S37)</f>
        <v>2</v>
      </c>
      <c r="T38" s="27">
        <f>SUM(T8:T37)</f>
        <v>2</v>
      </c>
      <c r="U38" s="28">
        <f>S38/R38</f>
        <v>0.5</v>
      </c>
      <c r="V38" s="27">
        <f>SUM(V8:V37)</f>
        <v>609</v>
      </c>
      <c r="W38" s="27">
        <f>SUM(W8:W37)</f>
        <v>395</v>
      </c>
      <c r="X38" s="27">
        <f>SUM(X8:X37)</f>
        <v>214</v>
      </c>
      <c r="Y38" s="28">
        <f t="shared" si="3"/>
        <v>0.64860426929392445</v>
      </c>
    </row>
    <row r="39" spans="1:25" ht="14.6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3</v>
      </c>
      <c r="H39" s="33">
        <f t="shared" si="8"/>
        <v>5</v>
      </c>
      <c r="I39" s="35">
        <f t="shared" si="9"/>
        <v>0.375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3</v>
      </c>
      <c r="X39" s="33">
        <f t="shared" ref="X39:X53" si="12">V39-W39</f>
        <v>12</v>
      </c>
      <c r="Y39" s="35">
        <f t="shared" si="3"/>
        <v>0.2</v>
      </c>
    </row>
    <row r="40" spans="1:25" ht="14.6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8"/>
        <v>0</v>
      </c>
      <c r="I40" s="35">
        <f t="shared" si="9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13</v>
      </c>
      <c r="X40" s="33">
        <f t="shared" si="12"/>
        <v>0</v>
      </c>
      <c r="Y40" s="35">
        <f t="shared" ref="Y40:Y56" si="13">W40/V40</f>
        <v>1</v>
      </c>
    </row>
    <row r="41" spans="1:25" ht="14.6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10</v>
      </c>
      <c r="H41" s="33">
        <f t="shared" si="8"/>
        <v>0</v>
      </c>
      <c r="I41" s="35">
        <f t="shared" si="9"/>
        <v>1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10</v>
      </c>
      <c r="X41" s="33">
        <f t="shared" si="12"/>
        <v>0</v>
      </c>
      <c r="Y41" s="35">
        <f t="shared" si="13"/>
        <v>1</v>
      </c>
    </row>
    <row r="42" spans="1:25" ht="14.6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10</v>
      </c>
      <c r="H42" s="33">
        <f t="shared" si="8"/>
        <v>0</v>
      </c>
      <c r="I42" s="35">
        <f t="shared" si="9"/>
        <v>1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10</v>
      </c>
      <c r="X42" s="33">
        <f t="shared" si="12"/>
        <v>0</v>
      </c>
      <c r="Y42" s="35">
        <f t="shared" si="13"/>
        <v>1</v>
      </c>
    </row>
    <row r="43" spans="1:25" ht="14.6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25" ht="14.6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10</v>
      </c>
      <c r="H44" s="33">
        <f t="shared" si="8"/>
        <v>0</v>
      </c>
      <c r="I44" s="35">
        <f t="shared" si="9"/>
        <v>1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10</v>
      </c>
      <c r="X44" s="33">
        <f t="shared" si="12"/>
        <v>0</v>
      </c>
      <c r="Y44" s="35">
        <f t="shared" si="13"/>
        <v>1</v>
      </c>
    </row>
    <row r="45" spans="1:25" ht="14.6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8"/>
        <v>0</v>
      </c>
      <c r="I45" s="35">
        <f t="shared" si="9"/>
        <v>1</v>
      </c>
      <c r="J45" s="36">
        <v>2</v>
      </c>
      <c r="K45" s="34">
        <v>2</v>
      </c>
      <c r="L45" s="33">
        <f>J45-K45</f>
        <v>0</v>
      </c>
      <c r="M45" s="35">
        <f>K45/J45</f>
        <v>1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5</v>
      </c>
      <c r="X45" s="33">
        <f t="shared" si="12"/>
        <v>0</v>
      </c>
      <c r="Y45" s="35">
        <f t="shared" si="13"/>
        <v>1</v>
      </c>
    </row>
    <row r="46" spans="1:25" ht="14.6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5</v>
      </c>
      <c r="S46" s="34"/>
      <c r="T46" s="33">
        <f>R46-S46</f>
        <v>5</v>
      </c>
      <c r="U46" s="35">
        <f>S46/R46</f>
        <v>0</v>
      </c>
      <c r="V46" s="33">
        <f t="shared" si="10"/>
        <v>18</v>
      </c>
      <c r="W46" s="33">
        <f t="shared" si="11"/>
        <v>13</v>
      </c>
      <c r="X46" s="33">
        <f t="shared" si="12"/>
        <v>5</v>
      </c>
      <c r="Y46" s="35">
        <f t="shared" si="13"/>
        <v>0.72222222222222221</v>
      </c>
    </row>
    <row r="47" spans="1:25" ht="14.6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23</v>
      </c>
      <c r="H47" s="33">
        <f t="shared" si="8"/>
        <v>7</v>
      </c>
      <c r="I47" s="35">
        <f t="shared" si="9"/>
        <v>0.76666666666666672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23</v>
      </c>
      <c r="X47" s="33">
        <f t="shared" si="12"/>
        <v>7</v>
      </c>
      <c r="Y47" s="35">
        <f t="shared" si="13"/>
        <v>0.76666666666666672</v>
      </c>
    </row>
    <row r="48" spans="1:25" ht="14.6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0</v>
      </c>
      <c r="H48" s="33">
        <f t="shared" si="8"/>
        <v>5</v>
      </c>
      <c r="I48" s="35">
        <f t="shared" si="9"/>
        <v>0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0</v>
      </c>
      <c r="X48" s="33">
        <f t="shared" si="12"/>
        <v>5</v>
      </c>
      <c r="Y48" s="35">
        <f t="shared" si="13"/>
        <v>0</v>
      </c>
    </row>
    <row r="49" spans="1:25" ht="14.6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14</v>
      </c>
      <c r="L49" s="33">
        <f>J49-K49</f>
        <v>0</v>
      </c>
      <c r="M49" s="35">
        <f>K49/J49</f>
        <v>1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23</v>
      </c>
      <c r="X49" s="33">
        <f t="shared" si="12"/>
        <v>0</v>
      </c>
      <c r="Y49" s="35">
        <f t="shared" si="13"/>
        <v>1</v>
      </c>
    </row>
    <row r="50" spans="1:25" ht="14.6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10</v>
      </c>
      <c r="H50" s="33">
        <f t="shared" si="8"/>
        <v>0</v>
      </c>
      <c r="I50" s="35">
        <f t="shared" si="9"/>
        <v>1</v>
      </c>
      <c r="J50" s="36"/>
      <c r="K50" s="34"/>
      <c r="L50" s="33"/>
      <c r="M50" s="35"/>
      <c r="N50" s="33">
        <v>2</v>
      </c>
      <c r="O50" s="34">
        <v>1</v>
      </c>
      <c r="P50" s="33">
        <f>N50-O50</f>
        <v>1</v>
      </c>
      <c r="Q50" s="35">
        <f>O50/N50</f>
        <v>0.5</v>
      </c>
      <c r="R50" s="33"/>
      <c r="S50" s="34"/>
      <c r="T50" s="33"/>
      <c r="U50" s="35"/>
      <c r="V50" s="33">
        <f t="shared" si="10"/>
        <v>12</v>
      </c>
      <c r="W50" s="33">
        <f t="shared" si="11"/>
        <v>11</v>
      </c>
      <c r="X50" s="33">
        <f t="shared" si="12"/>
        <v>1</v>
      </c>
      <c r="Y50" s="35">
        <f t="shared" si="13"/>
        <v>0.91666666666666663</v>
      </c>
    </row>
    <row r="51" spans="1:25" ht="14.6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5</v>
      </c>
      <c r="L51" s="33">
        <f>J51-K51</f>
        <v>0</v>
      </c>
      <c r="M51" s="35">
        <f>K51/J51</f>
        <v>1</v>
      </c>
      <c r="N51" s="33">
        <v>5</v>
      </c>
      <c r="O51" s="34">
        <v>5</v>
      </c>
      <c r="P51" s="33">
        <f>N51-O51</f>
        <v>0</v>
      </c>
      <c r="Q51" s="35">
        <f>O51/N51</f>
        <v>1</v>
      </c>
      <c r="R51" s="33"/>
      <c r="S51" s="34"/>
      <c r="T51" s="33"/>
      <c r="U51" s="35"/>
      <c r="V51" s="33">
        <f t="shared" si="10"/>
        <v>24</v>
      </c>
      <c r="W51" s="33">
        <f t="shared" si="11"/>
        <v>24</v>
      </c>
      <c r="X51" s="33">
        <f t="shared" si="12"/>
        <v>0</v>
      </c>
      <c r="Y51" s="35">
        <f t="shared" si="13"/>
        <v>1</v>
      </c>
    </row>
    <row r="52" spans="1:25" ht="14.6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5</v>
      </c>
      <c r="H52" s="33">
        <f t="shared" si="8"/>
        <v>0</v>
      </c>
      <c r="I52" s="35">
        <f t="shared" si="9"/>
        <v>1</v>
      </c>
      <c r="J52" s="36">
        <v>1</v>
      </c>
      <c r="K52" s="34"/>
      <c r="L52" s="33">
        <f>J52-K52</f>
        <v>1</v>
      </c>
      <c r="M52" s="35">
        <f>K52/J52</f>
        <v>0</v>
      </c>
      <c r="N52" s="33">
        <v>2</v>
      </c>
      <c r="O52" s="34">
        <v>0</v>
      </c>
      <c r="P52" s="33">
        <f>N52-O52</f>
        <v>2</v>
      </c>
      <c r="Q52" s="35">
        <f>O52/N52</f>
        <v>0</v>
      </c>
      <c r="R52" s="33"/>
      <c r="S52" s="34"/>
      <c r="T52" s="33"/>
      <c r="U52" s="35"/>
      <c r="V52" s="33">
        <f t="shared" si="10"/>
        <v>8</v>
      </c>
      <c r="W52" s="33">
        <f t="shared" si="11"/>
        <v>5</v>
      </c>
      <c r="X52" s="33">
        <f t="shared" si="12"/>
        <v>3</v>
      </c>
      <c r="Y52" s="35">
        <f t="shared" si="13"/>
        <v>0.625</v>
      </c>
    </row>
    <row r="53" spans="1:25" ht="14.6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8"/>
        <v>0</v>
      </c>
      <c r="I53" s="35">
        <f t="shared" si="9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20</v>
      </c>
      <c r="X53" s="33">
        <f t="shared" si="12"/>
        <v>0</v>
      </c>
      <c r="Y53" s="35">
        <f t="shared" si="13"/>
        <v>1</v>
      </c>
    </row>
    <row r="54" spans="1:25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27">
        <f>SUM(G39:G53)</f>
        <v>139</v>
      </c>
      <c r="H54" s="27">
        <f>SUM(H39:H53)</f>
        <v>23</v>
      </c>
      <c r="I54" s="28">
        <f t="shared" si="9"/>
        <v>0.85802469135802473</v>
      </c>
      <c r="J54" s="27">
        <f>SUM(J39:J53)</f>
        <v>22</v>
      </c>
      <c r="K54" s="27">
        <f>SUM(K39:K53)</f>
        <v>21</v>
      </c>
      <c r="L54" s="27">
        <f>SUM(L39:L53)</f>
        <v>1</v>
      </c>
      <c r="M54" s="28">
        <f>K54/J54</f>
        <v>0.95454545454545459</v>
      </c>
      <c r="N54" s="27">
        <f>SUM(N39:N53)</f>
        <v>20</v>
      </c>
      <c r="O54" s="27">
        <f>SUM(O39:O53)</f>
        <v>10</v>
      </c>
      <c r="P54" s="27">
        <f>N54-O54</f>
        <v>10</v>
      </c>
      <c r="Q54" s="28">
        <f>O54/N54</f>
        <v>0.5</v>
      </c>
      <c r="R54" s="27">
        <f>SUM(R39:R53)</f>
        <v>5</v>
      </c>
      <c r="S54" s="27">
        <f>SUM(S39:S53)</f>
        <v>0</v>
      </c>
      <c r="T54" s="27">
        <f>R54-S54</f>
        <v>5</v>
      </c>
      <c r="U54" s="28">
        <f>S54/R54</f>
        <v>0</v>
      </c>
      <c r="V54" s="27">
        <f>SUM(V39:V53)</f>
        <v>209</v>
      </c>
      <c r="W54" s="27">
        <f>SUM(W39:W53)</f>
        <v>170</v>
      </c>
      <c r="X54" s="27">
        <f>SUM(X39:X53)</f>
        <v>39</v>
      </c>
      <c r="Y54" s="28">
        <f t="shared" si="13"/>
        <v>0.8133971291866029</v>
      </c>
    </row>
    <row r="55" spans="1:25" ht="14.6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/>
      <c r="L55" s="40">
        <f>J55-K55</f>
        <v>3</v>
      </c>
      <c r="M55" s="42">
        <f>K55/J55</f>
        <v>0</v>
      </c>
      <c r="N55" s="40">
        <v>3</v>
      </c>
      <c r="O55" s="41">
        <v>1</v>
      </c>
      <c r="P55" s="40">
        <v>3</v>
      </c>
      <c r="Q55" s="42">
        <f>O55/N55</f>
        <v>0.33333333333333331</v>
      </c>
      <c r="R55" s="42"/>
      <c r="S55" s="43"/>
      <c r="T55" s="42"/>
      <c r="U55" s="42"/>
      <c r="V55" s="40">
        <f>F55+J55+N55</f>
        <v>13</v>
      </c>
      <c r="W55" s="40">
        <f>G55+K55+O55</f>
        <v>8</v>
      </c>
      <c r="X55" s="40">
        <f t="shared" ref="X55:X69" si="15">V55-W55</f>
        <v>5</v>
      </c>
      <c r="Y55" s="42">
        <f t="shared" si="13"/>
        <v>0.61538461538461542</v>
      </c>
    </row>
    <row r="56" spans="1:25" ht="14.6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>
        <v>3</v>
      </c>
      <c r="L56" s="40">
        <f>J56-K56</f>
        <v>0</v>
      </c>
      <c r="M56" s="42">
        <f>K56/J56</f>
        <v>1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13</v>
      </c>
      <c r="X56" s="40">
        <f t="shared" si="15"/>
        <v>0</v>
      </c>
      <c r="Y56" s="42">
        <f t="shared" si="13"/>
        <v>1</v>
      </c>
    </row>
    <row r="57" spans="1:25" ht="14.6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  <c r="V57" s="40">
        <f>F57+N57</f>
        <v>12</v>
      </c>
      <c r="W57" s="40">
        <f>G57+O57</f>
        <v>12</v>
      </c>
      <c r="X57" s="40">
        <f t="shared" si="15"/>
        <v>0</v>
      </c>
      <c r="Y57" s="42">
        <f>W58/V57</f>
        <v>0.41666666666666669</v>
      </c>
    </row>
    <row r="58" spans="1:25" ht="14.6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5</v>
      </c>
      <c r="H58" s="40">
        <f t="shared" si="14"/>
        <v>5</v>
      </c>
      <c r="I58" s="42">
        <f t="shared" si="9"/>
        <v>0.5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5</v>
      </c>
      <c r="X58" s="40">
        <f t="shared" si="15"/>
        <v>5</v>
      </c>
      <c r="Y58" s="42">
        <f t="shared" ref="Y58:Y86" si="18">W58/V58</f>
        <v>0.5</v>
      </c>
    </row>
    <row r="59" spans="1:25" ht="14.6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10</v>
      </c>
      <c r="H59" s="40">
        <f t="shared" si="14"/>
        <v>0</v>
      </c>
      <c r="I59" s="42">
        <f t="shared" si="9"/>
        <v>1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  <c r="V59" s="40">
        <f t="shared" si="16"/>
        <v>12</v>
      </c>
      <c r="W59" s="40">
        <f t="shared" si="17"/>
        <v>12</v>
      </c>
      <c r="X59" s="40">
        <f t="shared" si="15"/>
        <v>0</v>
      </c>
      <c r="Y59" s="42">
        <f t="shared" si="18"/>
        <v>1</v>
      </c>
    </row>
    <row r="60" spans="1:25" ht="14.6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3</v>
      </c>
      <c r="H60" s="40">
        <f t="shared" si="14"/>
        <v>11</v>
      </c>
      <c r="I60" s="42">
        <f t="shared" si="9"/>
        <v>0.21428571428571427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3</v>
      </c>
      <c r="X60" s="40">
        <f t="shared" si="15"/>
        <v>11</v>
      </c>
      <c r="Y60" s="42">
        <f t="shared" si="18"/>
        <v>0.21428571428571427</v>
      </c>
    </row>
    <row r="61" spans="1:25" ht="14.6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5</v>
      </c>
      <c r="H61" s="40">
        <f t="shared" si="14"/>
        <v>3</v>
      </c>
      <c r="I61" s="42">
        <f t="shared" ref="I61:I86" si="19">G61/F61</f>
        <v>0.625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5</v>
      </c>
      <c r="X61" s="40">
        <f t="shared" si="15"/>
        <v>3</v>
      </c>
      <c r="Y61" s="42">
        <f t="shared" si="18"/>
        <v>0.625</v>
      </c>
    </row>
    <row r="62" spans="1:25" ht="14.6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7</v>
      </c>
      <c r="H62" s="40">
        <f t="shared" si="14"/>
        <v>1</v>
      </c>
      <c r="I62" s="42">
        <f t="shared" si="19"/>
        <v>0.875</v>
      </c>
      <c r="J62" s="40">
        <v>3</v>
      </c>
      <c r="K62" s="41"/>
      <c r="L62" s="40">
        <f>J62-K62</f>
        <v>3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7</v>
      </c>
      <c r="X62" s="40">
        <f t="shared" si="15"/>
        <v>4</v>
      </c>
      <c r="Y62" s="42">
        <f t="shared" si="18"/>
        <v>0.63636363636363635</v>
      </c>
    </row>
    <row r="63" spans="1:25" ht="14.6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3</v>
      </c>
      <c r="H63" s="40">
        <f t="shared" si="14"/>
        <v>7</v>
      </c>
      <c r="I63" s="42">
        <f t="shared" si="19"/>
        <v>0.3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3</v>
      </c>
      <c r="X63" s="40">
        <f t="shared" si="15"/>
        <v>8</v>
      </c>
      <c r="Y63" s="42">
        <f t="shared" si="18"/>
        <v>0.27272727272727271</v>
      </c>
    </row>
    <row r="64" spans="1:25" ht="14.6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25" ht="14.6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6</v>
      </c>
      <c r="H65" s="40">
        <f t="shared" si="14"/>
        <v>0</v>
      </c>
      <c r="I65" s="42">
        <f t="shared" si="19"/>
        <v>1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6</v>
      </c>
      <c r="X65" s="40">
        <f t="shared" si="15"/>
        <v>0</v>
      </c>
      <c r="Y65" s="42">
        <f t="shared" si="18"/>
        <v>1</v>
      </c>
    </row>
    <row r="66" spans="1:25" ht="14.6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14"/>
        <v>0</v>
      </c>
      <c r="I66" s="42">
        <f t="shared" si="19"/>
        <v>1</v>
      </c>
      <c r="J66" s="40"/>
      <c r="K66" s="41"/>
      <c r="L66" s="40"/>
      <c r="M66" s="42"/>
      <c r="N66" s="40">
        <v>6</v>
      </c>
      <c r="O66" s="41">
        <v>5</v>
      </c>
      <c r="P66" s="40">
        <f>N66-O66</f>
        <v>1</v>
      </c>
      <c r="Q66" s="42">
        <f t="shared" ref="Q66:Q71" si="20">O66/N66</f>
        <v>0.83333333333333337</v>
      </c>
      <c r="R66" s="42"/>
      <c r="S66" s="43"/>
      <c r="T66" s="42"/>
      <c r="U66" s="42"/>
      <c r="V66" s="40">
        <f t="shared" si="16"/>
        <v>14</v>
      </c>
      <c r="W66" s="40">
        <f t="shared" si="17"/>
        <v>13</v>
      </c>
      <c r="X66" s="40">
        <f t="shared" si="15"/>
        <v>1</v>
      </c>
      <c r="Y66" s="42">
        <f t="shared" si="18"/>
        <v>0.9285714285714286</v>
      </c>
    </row>
    <row r="67" spans="1:25" ht="14.6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10</v>
      </c>
      <c r="H67" s="40">
        <f t="shared" si="14"/>
        <v>4</v>
      </c>
      <c r="I67" s="42">
        <f t="shared" si="19"/>
        <v>0.7142857142857143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10</v>
      </c>
      <c r="X67" s="40">
        <f t="shared" si="15"/>
        <v>6</v>
      </c>
      <c r="Y67" s="42">
        <f t="shared" si="18"/>
        <v>0.625</v>
      </c>
    </row>
    <row r="68" spans="1:25" ht="14.6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19</v>
      </c>
      <c r="H68" s="40">
        <f t="shared" si="14"/>
        <v>11</v>
      </c>
      <c r="I68" s="42">
        <f t="shared" si="19"/>
        <v>0.6333333333333333</v>
      </c>
      <c r="J68" s="40"/>
      <c r="K68" s="41"/>
      <c r="L68" s="40"/>
      <c r="M68" s="42"/>
      <c r="N68" s="40">
        <v>2</v>
      </c>
      <c r="O68" s="41">
        <v>2</v>
      </c>
      <c r="P68" s="40">
        <f>N68-O68</f>
        <v>0</v>
      </c>
      <c r="Q68" s="42">
        <f t="shared" si="20"/>
        <v>1</v>
      </c>
      <c r="R68" s="42"/>
      <c r="S68" s="43"/>
      <c r="T68" s="42"/>
      <c r="U68" s="42"/>
      <c r="V68" s="40">
        <f t="shared" si="16"/>
        <v>32</v>
      </c>
      <c r="W68" s="40">
        <f t="shared" si="17"/>
        <v>21</v>
      </c>
      <c r="X68" s="40">
        <f t="shared" si="15"/>
        <v>11</v>
      </c>
      <c r="Y68" s="42">
        <f t="shared" si="18"/>
        <v>0.65625</v>
      </c>
    </row>
    <row r="69" spans="1:25" ht="14.6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10</v>
      </c>
      <c r="H69" s="40">
        <f t="shared" si="14"/>
        <v>5</v>
      </c>
      <c r="I69" s="42">
        <f t="shared" si="19"/>
        <v>0.66666666666666663</v>
      </c>
      <c r="J69" s="40"/>
      <c r="K69" s="41"/>
      <c r="L69" s="40"/>
      <c r="M69" s="42"/>
      <c r="N69" s="40">
        <v>2</v>
      </c>
      <c r="O69" s="41">
        <v>0</v>
      </c>
      <c r="P69" s="40">
        <f>N69-O69</f>
        <v>2</v>
      </c>
      <c r="Q69" s="42">
        <f t="shared" si="20"/>
        <v>0</v>
      </c>
      <c r="R69" s="42"/>
      <c r="S69" s="43"/>
      <c r="T69" s="42"/>
      <c r="U69" s="42"/>
      <c r="V69" s="40">
        <f t="shared" si="16"/>
        <v>17</v>
      </c>
      <c r="W69" s="40">
        <f t="shared" si="17"/>
        <v>10</v>
      </c>
      <c r="X69" s="40">
        <f t="shared" si="15"/>
        <v>7</v>
      </c>
      <c r="Y69" s="42">
        <f t="shared" si="18"/>
        <v>0.58823529411764708</v>
      </c>
    </row>
    <row r="70" spans="1:25" s="44" customFormat="1" ht="14.6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119</v>
      </c>
      <c r="H70" s="27">
        <f>SUM(H55:H69)</f>
        <v>47</v>
      </c>
      <c r="I70" s="28">
        <f t="shared" si="19"/>
        <v>0.7168674698795181</v>
      </c>
      <c r="J70" s="27">
        <f>SUM(J55:J69)</f>
        <v>9</v>
      </c>
      <c r="K70" s="27">
        <f>SUM(K55:K69)</f>
        <v>3</v>
      </c>
      <c r="L70" s="27">
        <f>J70-K70</f>
        <v>6</v>
      </c>
      <c r="M70" s="28">
        <f>K70/J70</f>
        <v>0.33333333333333331</v>
      </c>
      <c r="N70" s="27">
        <f>SUM(N55:N69)</f>
        <v>20</v>
      </c>
      <c r="O70" s="27">
        <f>SUM(O55:O69)</f>
        <v>12</v>
      </c>
      <c r="P70" s="27">
        <f>SUM(P55:P69)</f>
        <v>9</v>
      </c>
      <c r="Q70" s="28">
        <f t="shared" si="20"/>
        <v>0.6</v>
      </c>
      <c r="R70" s="28"/>
      <c r="S70" s="28"/>
      <c r="T70" s="28"/>
      <c r="U70" s="28"/>
      <c r="V70" s="27">
        <f>SUM(V55:V69)</f>
        <v>195</v>
      </c>
      <c r="W70" s="27">
        <f>SUM(W55:W69)</f>
        <v>134</v>
      </c>
      <c r="X70" s="27">
        <f>SUM(X55:X69)</f>
        <v>61</v>
      </c>
      <c r="Y70" s="28">
        <f t="shared" si="18"/>
        <v>0.68717948717948718</v>
      </c>
    </row>
    <row r="71" spans="1:25" ht="14.6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>
        <v>1</v>
      </c>
      <c r="P71" s="47">
        <f>N71-O71</f>
        <v>1</v>
      </c>
      <c r="Q71" s="49">
        <f t="shared" si="20"/>
        <v>0.5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1</v>
      </c>
      <c r="X71" s="47">
        <f t="shared" ref="X71:X84" si="24">V71-W71</f>
        <v>3</v>
      </c>
      <c r="Y71" s="49">
        <f t="shared" si="18"/>
        <v>0.25</v>
      </c>
    </row>
    <row r="72" spans="1:25" ht="14.6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14</v>
      </c>
      <c r="H72" s="47">
        <f t="shared" si="21"/>
        <v>0</v>
      </c>
      <c r="I72" s="49">
        <f t="shared" si="19"/>
        <v>1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14</v>
      </c>
      <c r="X72" s="47">
        <f t="shared" si="24"/>
        <v>0</v>
      </c>
      <c r="Y72" s="49">
        <f t="shared" si="18"/>
        <v>1</v>
      </c>
    </row>
    <row r="73" spans="1:25" ht="14.6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4</v>
      </c>
      <c r="H73" s="47">
        <f t="shared" si="21"/>
        <v>1</v>
      </c>
      <c r="I73" s="49">
        <f t="shared" si="19"/>
        <v>0.8</v>
      </c>
      <c r="J73" s="50">
        <v>5</v>
      </c>
      <c r="K73" s="48"/>
      <c r="L73" s="47">
        <f>J73-K73</f>
        <v>5</v>
      </c>
      <c r="M73" s="49">
        <f>K73/J73</f>
        <v>0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4</v>
      </c>
      <c r="X73" s="47">
        <f t="shared" si="24"/>
        <v>6</v>
      </c>
      <c r="Y73" s="49">
        <f t="shared" si="18"/>
        <v>0.4</v>
      </c>
    </row>
    <row r="74" spans="1:25" ht="14.6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31</v>
      </c>
      <c r="H74" s="47">
        <f t="shared" si="21"/>
        <v>30</v>
      </c>
      <c r="I74" s="49">
        <f t="shared" si="19"/>
        <v>0.50819672131147542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31</v>
      </c>
      <c r="X74" s="47">
        <f t="shared" si="24"/>
        <v>30</v>
      </c>
      <c r="Y74" s="49">
        <f t="shared" si="18"/>
        <v>0.50819672131147542</v>
      </c>
    </row>
    <row r="75" spans="1:25" ht="14.6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21"/>
        <v>0</v>
      </c>
      <c r="I75" s="49">
        <f t="shared" si="19"/>
        <v>1</v>
      </c>
      <c r="J75" s="50">
        <v>2</v>
      </c>
      <c r="K75" s="48">
        <v>2</v>
      </c>
      <c r="L75" s="47">
        <f>J75-K75</f>
        <v>0</v>
      </c>
      <c r="M75" s="49">
        <f>K75/J75</f>
        <v>1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17</v>
      </c>
      <c r="X75" s="47">
        <f t="shared" si="24"/>
        <v>1</v>
      </c>
      <c r="Y75" s="49">
        <f t="shared" si="18"/>
        <v>0.94444444444444442</v>
      </c>
    </row>
    <row r="76" spans="1:25" ht="14.6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8</v>
      </c>
      <c r="H76" s="47">
        <f t="shared" si="21"/>
        <v>9</v>
      </c>
      <c r="I76" s="49">
        <f t="shared" si="19"/>
        <v>0.47058823529411764</v>
      </c>
      <c r="J76" s="50"/>
      <c r="K76" s="48"/>
      <c r="L76" s="47"/>
      <c r="M76" s="49"/>
      <c r="N76" s="47">
        <v>5</v>
      </c>
      <c r="O76" s="48">
        <v>5</v>
      </c>
      <c r="P76" s="47">
        <f>N76-O76</f>
        <v>0</v>
      </c>
      <c r="Q76" s="49">
        <f>O76/N76</f>
        <v>1</v>
      </c>
      <c r="R76" s="49"/>
      <c r="S76" s="51"/>
      <c r="T76" s="49"/>
      <c r="U76" s="49"/>
      <c r="V76" s="47">
        <f t="shared" si="22"/>
        <v>22</v>
      </c>
      <c r="W76" s="47">
        <f t="shared" si="23"/>
        <v>13</v>
      </c>
      <c r="X76" s="47">
        <f t="shared" si="24"/>
        <v>9</v>
      </c>
      <c r="Y76" s="49">
        <f t="shared" si="18"/>
        <v>0.59090909090909094</v>
      </c>
    </row>
    <row r="77" spans="1:25" ht="14.6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1</v>
      </c>
      <c r="H77" s="47">
        <f t="shared" si="21"/>
        <v>6</v>
      </c>
      <c r="I77" s="49">
        <f t="shared" si="19"/>
        <v>0.14285714285714285</v>
      </c>
      <c r="J77" s="50"/>
      <c r="K77" s="48"/>
      <c r="L77" s="47"/>
      <c r="M77" s="49"/>
      <c r="N77" s="47">
        <v>10</v>
      </c>
      <c r="O77" s="48">
        <v>0</v>
      </c>
      <c r="P77" s="47">
        <f>N77-O77</f>
        <v>10</v>
      </c>
      <c r="Q77" s="49">
        <f>O77/N77</f>
        <v>0</v>
      </c>
      <c r="R77" s="49"/>
      <c r="S77" s="51"/>
      <c r="T77" s="49"/>
      <c r="U77" s="49"/>
      <c r="V77" s="47">
        <f t="shared" si="22"/>
        <v>17</v>
      </c>
      <c r="W77" s="47">
        <f t="shared" si="23"/>
        <v>1</v>
      </c>
      <c r="X77" s="47">
        <f t="shared" si="24"/>
        <v>16</v>
      </c>
      <c r="Y77" s="49">
        <f t="shared" si="18"/>
        <v>5.8823529411764705E-2</v>
      </c>
    </row>
    <row r="78" spans="1:25" ht="14.6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15</v>
      </c>
      <c r="H78" s="47">
        <f t="shared" si="21"/>
        <v>13</v>
      </c>
      <c r="I78" s="49">
        <f t="shared" si="19"/>
        <v>0.5357142857142857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4</v>
      </c>
      <c r="P78" s="47">
        <f>N78-O78</f>
        <v>3</v>
      </c>
      <c r="Q78" s="49">
        <f>O78/N78</f>
        <v>0.5714285714285714</v>
      </c>
      <c r="R78" s="49"/>
      <c r="S78" s="51"/>
      <c r="T78" s="49"/>
      <c r="U78" s="49"/>
      <c r="V78" s="47">
        <f t="shared" si="22"/>
        <v>39</v>
      </c>
      <c r="W78" s="47">
        <f t="shared" si="23"/>
        <v>19</v>
      </c>
      <c r="X78" s="47">
        <f t="shared" si="24"/>
        <v>20</v>
      </c>
      <c r="Y78" s="49">
        <f t="shared" si="18"/>
        <v>0.48717948717948717</v>
      </c>
    </row>
    <row r="79" spans="1:25" ht="14.6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8</v>
      </c>
      <c r="H79" s="47">
        <f t="shared" si="21"/>
        <v>2</v>
      </c>
      <c r="I79" s="49">
        <f t="shared" si="19"/>
        <v>0.8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8</v>
      </c>
      <c r="X79" s="47">
        <f t="shared" si="24"/>
        <v>2</v>
      </c>
      <c r="Y79" s="49">
        <f t="shared" si="18"/>
        <v>0.8</v>
      </c>
    </row>
    <row r="80" spans="1:25" ht="14.6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9</v>
      </c>
      <c r="H80" s="47">
        <f t="shared" si="21"/>
        <v>1</v>
      </c>
      <c r="I80" s="49">
        <f t="shared" si="19"/>
        <v>0.9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9</v>
      </c>
      <c r="X80" s="47">
        <f t="shared" si="24"/>
        <v>1</v>
      </c>
      <c r="Y80" s="49">
        <f t="shared" si="18"/>
        <v>0.9</v>
      </c>
    </row>
    <row r="81" spans="1:25" ht="14.6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9</v>
      </c>
      <c r="H81" s="47">
        <f t="shared" si="21"/>
        <v>1</v>
      </c>
      <c r="I81" s="49">
        <f t="shared" si="19"/>
        <v>0.9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9</v>
      </c>
      <c r="X81" s="47">
        <f t="shared" si="24"/>
        <v>1</v>
      </c>
      <c r="Y81" s="49">
        <f t="shared" si="18"/>
        <v>0.9</v>
      </c>
    </row>
    <row r="82" spans="1:25" ht="14.6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4</v>
      </c>
      <c r="H82" s="47">
        <f t="shared" si="21"/>
        <v>4</v>
      </c>
      <c r="I82" s="49">
        <f t="shared" si="19"/>
        <v>0.5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4</v>
      </c>
      <c r="X82" s="47">
        <f t="shared" si="24"/>
        <v>4</v>
      </c>
      <c r="Y82" s="49">
        <f t="shared" si="18"/>
        <v>0.5</v>
      </c>
    </row>
    <row r="83" spans="1:25" ht="14.6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9</v>
      </c>
      <c r="H83" s="47">
        <f t="shared" si="21"/>
        <v>0</v>
      </c>
      <c r="I83" s="49">
        <f t="shared" si="19"/>
        <v>1</v>
      </c>
      <c r="J83" s="50"/>
      <c r="K83" s="48"/>
      <c r="L83" s="47"/>
      <c r="M83" s="49"/>
      <c r="N83" s="47">
        <v>2</v>
      </c>
      <c r="O83" s="48">
        <v>0</v>
      </c>
      <c r="P83" s="47">
        <f>N83-O83</f>
        <v>2</v>
      </c>
      <c r="Q83" s="49">
        <f>O83/N83</f>
        <v>0</v>
      </c>
      <c r="R83" s="49"/>
      <c r="S83" s="51"/>
      <c r="T83" s="49"/>
      <c r="U83" s="49"/>
      <c r="V83" s="47">
        <f t="shared" si="22"/>
        <v>11</v>
      </c>
      <c r="W83" s="47">
        <f t="shared" si="23"/>
        <v>9</v>
      </c>
      <c r="X83" s="47">
        <f t="shared" si="24"/>
        <v>2</v>
      </c>
      <c r="Y83" s="49">
        <f t="shared" si="18"/>
        <v>0.81818181818181823</v>
      </c>
    </row>
    <row r="84" spans="1:25" ht="14.6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4</v>
      </c>
      <c r="H84" s="47">
        <f t="shared" si="21"/>
        <v>4</v>
      </c>
      <c r="I84" s="49">
        <f t="shared" si="19"/>
        <v>0.5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4</v>
      </c>
      <c r="X84" s="47">
        <f t="shared" si="24"/>
        <v>6</v>
      </c>
      <c r="Y84" s="49">
        <f t="shared" si="18"/>
        <v>0.4</v>
      </c>
    </row>
    <row r="85" spans="1:25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131</v>
      </c>
      <c r="H85" s="27">
        <f>SUM(H71:H84)</f>
        <v>73</v>
      </c>
      <c r="I85" s="28">
        <f t="shared" si="19"/>
        <v>0.64215686274509809</v>
      </c>
      <c r="J85" s="27">
        <f>SUM(J71:J84)</f>
        <v>11</v>
      </c>
      <c r="K85" s="27">
        <f>SUM(K71:K84)</f>
        <v>2</v>
      </c>
      <c r="L85" s="27">
        <f>J85-K85</f>
        <v>9</v>
      </c>
      <c r="M85" s="28">
        <f>K85/J85</f>
        <v>0.18181818181818182</v>
      </c>
      <c r="N85" s="27">
        <f>SUM(N71:N84)</f>
        <v>29</v>
      </c>
      <c r="O85" s="27">
        <f>SUM(O71:O84)</f>
        <v>10</v>
      </c>
      <c r="P85" s="27">
        <f>SUM(P71:P84)</f>
        <v>19</v>
      </c>
      <c r="Q85" s="28">
        <f>O85/N85</f>
        <v>0.34482758620689657</v>
      </c>
      <c r="R85" s="28"/>
      <c r="S85" s="28"/>
      <c r="T85" s="28"/>
      <c r="U85" s="28"/>
      <c r="V85" s="27">
        <f>SUM(V71:V84)</f>
        <v>244</v>
      </c>
      <c r="W85" s="27">
        <f>SUM(W71:W84)</f>
        <v>143</v>
      </c>
      <c r="X85" s="27">
        <f>SUM(X71:X84)</f>
        <v>101</v>
      </c>
      <c r="Y85" s="28">
        <f t="shared" si="18"/>
        <v>0.58606557377049184</v>
      </c>
    </row>
    <row r="86" spans="1:25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993</v>
      </c>
      <c r="G86" s="27">
        <f>G38+G54+G70+G85</f>
        <v>715</v>
      </c>
      <c r="H86" s="27">
        <f>H38+H54+H70+H85</f>
        <v>278</v>
      </c>
      <c r="I86" s="28">
        <f t="shared" si="19"/>
        <v>0.72004028197381675</v>
      </c>
      <c r="J86" s="27">
        <f>J38+J54+J70+J85</f>
        <v>83</v>
      </c>
      <c r="K86" s="27">
        <f>K38+K54+K70+K85</f>
        <v>52</v>
      </c>
      <c r="L86" s="27">
        <f>L38+L54+L70+L85</f>
        <v>31</v>
      </c>
      <c r="M86" s="28">
        <f>K86/J86</f>
        <v>0.62650602409638556</v>
      </c>
      <c r="N86" s="27">
        <f>N38+N54+N70+N85</f>
        <v>172</v>
      </c>
      <c r="O86" s="27">
        <f>O38+O54+O70+O85</f>
        <v>73</v>
      </c>
      <c r="P86" s="27">
        <f>P38+P54+P70+P85</f>
        <v>100</v>
      </c>
      <c r="Q86" s="28">
        <f>O86/N86</f>
        <v>0.42441860465116277</v>
      </c>
      <c r="R86" s="53">
        <f>R38+R54</f>
        <v>9</v>
      </c>
      <c r="S86" s="53">
        <f>S38+S54</f>
        <v>2</v>
      </c>
      <c r="T86" s="53">
        <f>T38+T54</f>
        <v>7</v>
      </c>
      <c r="U86" s="28">
        <f>S86/R86</f>
        <v>0.22222222222222221</v>
      </c>
      <c r="V86" s="27">
        <f>V38+V54+V70+V85</f>
        <v>1257</v>
      </c>
      <c r="W86" s="27">
        <f>G86+K86+O86+S86</f>
        <v>842</v>
      </c>
      <c r="X86" s="27">
        <f>V86-W86</f>
        <v>415</v>
      </c>
      <c r="Y86" s="28">
        <f t="shared" si="18"/>
        <v>0.66984884645982501</v>
      </c>
    </row>
    <row r="87" spans="1:25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25" ht="10.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25" ht="12.75" customHeight="1">
      <c r="A92" s="99" t="s">
        <v>222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461</v>
      </c>
      <c r="G96" s="58">
        <f t="shared" si="25"/>
        <v>326</v>
      </c>
      <c r="H96" s="58">
        <f t="shared" si="25"/>
        <v>135</v>
      </c>
      <c r="I96" s="59">
        <f t="shared" si="25"/>
        <v>0.70715835140997829</v>
      </c>
      <c r="J96" s="58">
        <f t="shared" si="25"/>
        <v>41</v>
      </c>
      <c r="K96" s="58">
        <f t="shared" si="25"/>
        <v>26</v>
      </c>
      <c r="L96" s="58">
        <f t="shared" si="25"/>
        <v>15</v>
      </c>
      <c r="M96" s="59">
        <f t="shared" si="25"/>
        <v>0.63414634146341464</v>
      </c>
      <c r="N96" s="58">
        <f t="shared" si="25"/>
        <v>103</v>
      </c>
      <c r="O96" s="58">
        <f t="shared" si="25"/>
        <v>41</v>
      </c>
      <c r="P96" s="58">
        <f t="shared" si="25"/>
        <v>62</v>
      </c>
      <c r="Q96" s="59">
        <f t="shared" si="25"/>
        <v>0.39805825242718446</v>
      </c>
      <c r="R96" s="58">
        <f t="shared" si="25"/>
        <v>4</v>
      </c>
      <c r="S96" s="58">
        <f t="shared" si="25"/>
        <v>2</v>
      </c>
      <c r="T96" s="58">
        <f t="shared" si="25"/>
        <v>2</v>
      </c>
      <c r="U96" s="59">
        <f t="shared" si="25"/>
        <v>0.5</v>
      </c>
      <c r="V96" s="58">
        <f t="shared" si="25"/>
        <v>609</v>
      </c>
      <c r="W96" s="58">
        <f t="shared" si="25"/>
        <v>395</v>
      </c>
      <c r="X96" s="58">
        <f t="shared" si="25"/>
        <v>214</v>
      </c>
      <c r="Y96" s="59">
        <f t="shared" si="25"/>
        <v>0.64860426929392445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139</v>
      </c>
      <c r="H97" s="60">
        <f t="shared" si="26"/>
        <v>23</v>
      </c>
      <c r="I97" s="61">
        <f t="shared" si="26"/>
        <v>0.85802469135802473</v>
      </c>
      <c r="J97" s="60">
        <f t="shared" si="26"/>
        <v>22</v>
      </c>
      <c r="K97" s="60">
        <f t="shared" si="26"/>
        <v>21</v>
      </c>
      <c r="L97" s="60">
        <f t="shared" si="26"/>
        <v>1</v>
      </c>
      <c r="M97" s="61">
        <f t="shared" si="26"/>
        <v>0.95454545454545459</v>
      </c>
      <c r="N97" s="60">
        <f t="shared" si="26"/>
        <v>20</v>
      </c>
      <c r="O97" s="60">
        <f t="shared" si="26"/>
        <v>10</v>
      </c>
      <c r="P97" s="60">
        <f t="shared" si="26"/>
        <v>10</v>
      </c>
      <c r="Q97" s="61">
        <f t="shared" si="26"/>
        <v>0.5</v>
      </c>
      <c r="R97" s="60">
        <f t="shared" si="26"/>
        <v>5</v>
      </c>
      <c r="S97" s="60">
        <f t="shared" si="26"/>
        <v>0</v>
      </c>
      <c r="T97" s="60">
        <f t="shared" si="26"/>
        <v>5</v>
      </c>
      <c r="U97" s="61">
        <f t="shared" si="26"/>
        <v>0</v>
      </c>
      <c r="V97" s="60">
        <f t="shared" si="26"/>
        <v>209</v>
      </c>
      <c r="W97" s="60">
        <f t="shared" si="26"/>
        <v>170</v>
      </c>
      <c r="X97" s="60">
        <f t="shared" si="26"/>
        <v>39</v>
      </c>
      <c r="Y97" s="61">
        <f t="shared" si="26"/>
        <v>0.8133971291866029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119</v>
      </c>
      <c r="H98" s="62">
        <f t="shared" si="27"/>
        <v>47</v>
      </c>
      <c r="I98" s="63">
        <f t="shared" si="27"/>
        <v>0.7168674698795181</v>
      </c>
      <c r="J98" s="62">
        <f t="shared" si="27"/>
        <v>9</v>
      </c>
      <c r="K98" s="62">
        <f t="shared" si="27"/>
        <v>3</v>
      </c>
      <c r="L98" s="62">
        <f t="shared" si="27"/>
        <v>6</v>
      </c>
      <c r="M98" s="63">
        <f t="shared" si="27"/>
        <v>0.33333333333333331</v>
      </c>
      <c r="N98" s="62">
        <f t="shared" si="27"/>
        <v>20</v>
      </c>
      <c r="O98" s="62">
        <f t="shared" si="27"/>
        <v>12</v>
      </c>
      <c r="P98" s="62">
        <f t="shared" si="27"/>
        <v>9</v>
      </c>
      <c r="Q98" s="63">
        <f t="shared" si="27"/>
        <v>0.6</v>
      </c>
      <c r="R98" s="63"/>
      <c r="S98" s="63"/>
      <c r="T98" s="63"/>
      <c r="U98" s="63"/>
      <c r="V98" s="62">
        <f>V70</f>
        <v>195</v>
      </c>
      <c r="W98" s="62">
        <f>W70</f>
        <v>134</v>
      </c>
      <c r="X98" s="62">
        <f>X70</f>
        <v>61</v>
      </c>
      <c r="Y98" s="63">
        <f>Y70</f>
        <v>0.68717948717948718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131</v>
      </c>
      <c r="H99" s="64">
        <f t="shared" si="28"/>
        <v>73</v>
      </c>
      <c r="I99" s="65">
        <f t="shared" si="28"/>
        <v>0.64215686274509809</v>
      </c>
      <c r="J99" s="64">
        <f t="shared" si="28"/>
        <v>11</v>
      </c>
      <c r="K99" s="64">
        <f t="shared" si="28"/>
        <v>2</v>
      </c>
      <c r="L99" s="64">
        <f t="shared" si="28"/>
        <v>9</v>
      </c>
      <c r="M99" s="65">
        <f t="shared" si="28"/>
        <v>0.18181818181818182</v>
      </c>
      <c r="N99" s="64">
        <f t="shared" si="28"/>
        <v>29</v>
      </c>
      <c r="O99" s="64">
        <f t="shared" si="28"/>
        <v>10</v>
      </c>
      <c r="P99" s="64">
        <f t="shared" si="28"/>
        <v>19</v>
      </c>
      <c r="Q99" s="65">
        <f t="shared" si="28"/>
        <v>0.34482758620689657</v>
      </c>
      <c r="R99" s="65"/>
      <c r="S99" s="65"/>
      <c r="T99" s="65"/>
      <c r="U99" s="65"/>
      <c r="V99" s="64">
        <f>V85</f>
        <v>244</v>
      </c>
      <c r="W99" s="64">
        <f>W85</f>
        <v>143</v>
      </c>
      <c r="X99" s="64">
        <f>X85</f>
        <v>101</v>
      </c>
      <c r="Y99" s="65">
        <f>Y85</f>
        <v>0.58606557377049184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993</v>
      </c>
      <c r="G100" s="18">
        <f t="shared" si="29"/>
        <v>715</v>
      </c>
      <c r="H100" s="18">
        <f t="shared" si="29"/>
        <v>278</v>
      </c>
      <c r="I100" s="66">
        <f t="shared" si="29"/>
        <v>0.72004028197381675</v>
      </c>
      <c r="J100" s="18">
        <f t="shared" si="29"/>
        <v>83</v>
      </c>
      <c r="K100" s="18">
        <f t="shared" si="29"/>
        <v>52</v>
      </c>
      <c r="L100" s="18">
        <f t="shared" si="29"/>
        <v>31</v>
      </c>
      <c r="M100" s="66">
        <f t="shared" si="29"/>
        <v>0.62650602409638556</v>
      </c>
      <c r="N100" s="18">
        <f t="shared" si="29"/>
        <v>172</v>
      </c>
      <c r="O100" s="18">
        <f t="shared" si="29"/>
        <v>73</v>
      </c>
      <c r="P100" s="18">
        <f t="shared" si="29"/>
        <v>100</v>
      </c>
      <c r="Q100" s="66">
        <f t="shared" si="29"/>
        <v>0.42441860465116277</v>
      </c>
      <c r="R100" s="67">
        <f t="shared" ref="R100:X100" si="30">R86</f>
        <v>9</v>
      </c>
      <c r="S100" s="67">
        <f t="shared" si="30"/>
        <v>2</v>
      </c>
      <c r="T100" s="67">
        <f t="shared" si="30"/>
        <v>7</v>
      </c>
      <c r="U100" s="66">
        <f t="shared" si="30"/>
        <v>0.22222222222222221</v>
      </c>
      <c r="V100" s="18">
        <f t="shared" si="30"/>
        <v>1257</v>
      </c>
      <c r="W100" s="18">
        <f t="shared" si="30"/>
        <v>842</v>
      </c>
      <c r="X100" s="18">
        <f t="shared" si="30"/>
        <v>415</v>
      </c>
      <c r="Y100" s="66">
        <f>W100/V100</f>
        <v>0.66984884645982501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11" spans="1:25" ht="38.85" customHeight="1">
      <c r="E111" s="124" t="s">
        <v>25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 customHeight="1">
      <c r="E113" s="128" t="s">
        <v>6</v>
      </c>
      <c r="F113" s="128"/>
      <c r="G113" s="128"/>
      <c r="H113" s="128"/>
      <c r="I113" s="129">
        <f>F86+J86</f>
        <v>1076</v>
      </c>
      <c r="J113" s="129"/>
      <c r="K113" s="129"/>
      <c r="L113" s="130">
        <f>G86+K86</f>
        <v>767</v>
      </c>
      <c r="M113" s="130"/>
      <c r="N113" s="130"/>
      <c r="O113" s="130">
        <f>I113-L113</f>
        <v>309</v>
      </c>
      <c r="P113" s="130"/>
      <c r="Q113" s="130"/>
      <c r="R113" s="131">
        <f>L113/I113</f>
        <v>0.71282527881040891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75</v>
      </c>
      <c r="M114" s="130"/>
      <c r="N114" s="130"/>
      <c r="O114" s="130">
        <f>I114-L114</f>
        <v>106</v>
      </c>
      <c r="P114" s="130"/>
      <c r="Q114" s="130"/>
      <c r="R114" s="131">
        <f>L114/I114</f>
        <v>0.4143646408839779</v>
      </c>
      <c r="S114" s="131"/>
      <c r="T114" s="131"/>
    </row>
    <row r="115" spans="5:20" ht="15.75" customHeight="1">
      <c r="E115" s="128" t="s">
        <v>8</v>
      </c>
      <c r="F115" s="128"/>
      <c r="G115" s="128"/>
      <c r="H115" s="128"/>
      <c r="I115" s="129">
        <f>SUM(I113:I114)</f>
        <v>1257</v>
      </c>
      <c r="J115" s="129"/>
      <c r="K115" s="129"/>
      <c r="L115" s="130">
        <f>SUM(L113:L114)</f>
        <v>842</v>
      </c>
      <c r="M115" s="130"/>
      <c r="N115" s="130"/>
      <c r="O115" s="130">
        <f>SUM(O113:O114)</f>
        <v>415</v>
      </c>
      <c r="P115" s="130"/>
      <c r="Q115" s="130"/>
      <c r="R115" s="131">
        <f>L115/I115</f>
        <v>0.66984884645982501</v>
      </c>
      <c r="S115" s="131"/>
      <c r="T115" s="131"/>
    </row>
    <row r="116" spans="5:20" ht="15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 ht="31.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2.7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25.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4.65" customHeight="1">
      <c r="E121" s="68" t="s">
        <v>54</v>
      </c>
      <c r="F121" s="71">
        <v>1972</v>
      </c>
      <c r="G121" s="71">
        <v>766</v>
      </c>
      <c r="H121" s="71"/>
      <c r="I121" s="72">
        <f>G121/F121</f>
        <v>0.38843813387423937</v>
      </c>
      <c r="J121" s="71">
        <v>449</v>
      </c>
      <c r="K121" s="71">
        <v>104</v>
      </c>
      <c r="L121" s="71"/>
      <c r="M121" s="72">
        <f>K121/J121</f>
        <v>0.23162583518930957</v>
      </c>
    </row>
    <row r="122" spans="5:20" ht="14.65" customHeight="1">
      <c r="E122" s="68" t="s">
        <v>99</v>
      </c>
      <c r="F122" s="71">
        <v>1375</v>
      </c>
      <c r="G122" s="71">
        <v>410</v>
      </c>
      <c r="H122" s="71">
        <f>F122-G122</f>
        <v>965</v>
      </c>
      <c r="I122" s="72">
        <f>G122/F122</f>
        <v>0.29818181818181816</v>
      </c>
      <c r="J122" s="71">
        <v>417</v>
      </c>
      <c r="K122" s="71">
        <v>80</v>
      </c>
      <c r="L122" s="71">
        <f>J122-K122</f>
        <v>337</v>
      </c>
      <c r="M122" s="72">
        <f>K122/J122</f>
        <v>0.19184652278177458</v>
      </c>
    </row>
    <row r="123" spans="5:20" ht="14.65" customHeight="1">
      <c r="E123" s="68" t="s">
        <v>123</v>
      </c>
      <c r="F123" s="71">
        <v>1449</v>
      </c>
      <c r="G123" s="71">
        <v>438</v>
      </c>
      <c r="H123" s="71">
        <f>F123-G123</f>
        <v>1011</v>
      </c>
      <c r="I123" s="72">
        <f>G123/F123</f>
        <v>0.3022774327122153</v>
      </c>
      <c r="J123" s="71">
        <v>377</v>
      </c>
      <c r="K123" s="71">
        <v>71</v>
      </c>
      <c r="L123" s="71">
        <f>J123-K123</f>
        <v>306</v>
      </c>
      <c r="M123" s="72">
        <f>K123/J123</f>
        <v>0.1883289124668435</v>
      </c>
    </row>
    <row r="124" spans="5:20" ht="14.65" customHeight="1">
      <c r="E124" s="68" t="s">
        <v>146</v>
      </c>
      <c r="F124" s="71">
        <v>1906</v>
      </c>
      <c r="G124" s="71">
        <v>677</v>
      </c>
      <c r="H124" s="71">
        <f>F124-G124</f>
        <v>1229</v>
      </c>
      <c r="I124" s="72">
        <f>G124/F124</f>
        <v>0.35519412381951732</v>
      </c>
      <c r="J124" s="71">
        <v>446</v>
      </c>
      <c r="K124" s="71">
        <v>73</v>
      </c>
      <c r="L124" s="71">
        <f>J124-K124</f>
        <v>373</v>
      </c>
      <c r="M124" s="72">
        <f>K124/J124</f>
        <v>0.16367713004484305</v>
      </c>
    </row>
    <row r="125" spans="5:20" ht="12.75" customHeight="1">
      <c r="E125" s="68" t="s">
        <v>175</v>
      </c>
      <c r="F125" s="71">
        <v>1914</v>
      </c>
      <c r="G125" s="71">
        <v>701</v>
      </c>
      <c r="H125" s="71">
        <f>F125-G125</f>
        <v>1213</v>
      </c>
      <c r="I125" s="72">
        <f>G125/F125</f>
        <v>0.36624869383490072</v>
      </c>
      <c r="J125" s="71">
        <v>452</v>
      </c>
      <c r="K125" s="71">
        <v>81</v>
      </c>
      <c r="L125" s="71">
        <f>J125-K125</f>
        <v>371</v>
      </c>
      <c r="M125" s="72">
        <f>K125/J125</f>
        <v>0.17920353982300885</v>
      </c>
    </row>
    <row r="126" spans="5:20" ht="12.75" customHeight="1">
      <c r="E126" s="74" t="s">
        <v>184</v>
      </c>
      <c r="H126" s="75"/>
    </row>
    <row r="127" spans="5:20" ht="12.75" customHeight="1">
      <c r="E127" s="74" t="s">
        <v>185</v>
      </c>
      <c r="H127" s="75"/>
    </row>
    <row r="137" spans="1:21" ht="14.6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4.6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4.6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4.65" customHeight="1">
      <c r="A140" s="99" t="s">
        <v>221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4.6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4.6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4.65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502</v>
      </c>
      <c r="G143" s="76">
        <f t="shared" si="31"/>
        <v>352</v>
      </c>
      <c r="H143" s="76">
        <f>F143-G143</f>
        <v>150</v>
      </c>
      <c r="I143" s="77">
        <f>G143/F143</f>
        <v>0.70119521912350602</v>
      </c>
      <c r="J143" s="78">
        <f t="shared" ref="J143:K147" si="32">F121</f>
        <v>1972</v>
      </c>
      <c r="K143" s="78">
        <f t="shared" si="32"/>
        <v>766</v>
      </c>
      <c r="L143" s="79">
        <f>J143-K143</f>
        <v>1206</v>
      </c>
      <c r="M143" s="77">
        <f>K143/J143</f>
        <v>0.38843813387423937</v>
      </c>
      <c r="N143" s="76">
        <f t="shared" ref="N143:O147" si="33">N96+R96</f>
        <v>107</v>
      </c>
      <c r="O143" s="76">
        <f t="shared" si="33"/>
        <v>43</v>
      </c>
      <c r="P143" s="76">
        <f>N143-O143</f>
        <v>64</v>
      </c>
      <c r="Q143" s="77">
        <f>O143/N143</f>
        <v>0.40186915887850466</v>
      </c>
      <c r="R143" s="78">
        <f t="shared" ref="R143:S147" si="34">J121</f>
        <v>449</v>
      </c>
      <c r="S143" s="78">
        <f t="shared" si="34"/>
        <v>104</v>
      </c>
      <c r="T143" s="79">
        <f>R143-S143</f>
        <v>345</v>
      </c>
      <c r="U143" s="77">
        <f>S143/R143</f>
        <v>0.23162583518930957</v>
      </c>
    </row>
    <row r="144" spans="1:21" ht="14.65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160</v>
      </c>
      <c r="H144" s="80">
        <f>F144-G144</f>
        <v>24</v>
      </c>
      <c r="I144" s="81">
        <f>G144/F144</f>
        <v>0.86956521739130432</v>
      </c>
      <c r="J144" s="82">
        <f t="shared" si="32"/>
        <v>1375</v>
      </c>
      <c r="K144" s="82">
        <f t="shared" si="32"/>
        <v>410</v>
      </c>
      <c r="L144" s="83">
        <f>J144-K144</f>
        <v>965</v>
      </c>
      <c r="M144" s="81">
        <f>K144/J144</f>
        <v>0.29818181818181816</v>
      </c>
      <c r="N144" s="80">
        <f t="shared" si="33"/>
        <v>25</v>
      </c>
      <c r="O144" s="80">
        <f t="shared" si="33"/>
        <v>10</v>
      </c>
      <c r="P144" s="80">
        <f>N144-O144</f>
        <v>15</v>
      </c>
      <c r="Q144" s="81">
        <f>O144/N144</f>
        <v>0.4</v>
      </c>
      <c r="R144" s="82">
        <f t="shared" si="34"/>
        <v>417</v>
      </c>
      <c r="S144" s="82">
        <f t="shared" si="34"/>
        <v>80</v>
      </c>
      <c r="T144" s="83">
        <f>R144-S144</f>
        <v>337</v>
      </c>
      <c r="U144" s="81">
        <f>S144/R144</f>
        <v>0.19184652278177458</v>
      </c>
    </row>
    <row r="145" spans="1:21" ht="14.65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122</v>
      </c>
      <c r="H145" s="84">
        <f>F145-G145</f>
        <v>53</v>
      </c>
      <c r="I145" s="85">
        <f>G145/F145</f>
        <v>0.69714285714285718</v>
      </c>
      <c r="J145" s="86">
        <f t="shared" si="32"/>
        <v>1449</v>
      </c>
      <c r="K145" s="86">
        <f t="shared" si="32"/>
        <v>438</v>
      </c>
      <c r="L145" s="87">
        <f>J145-K145</f>
        <v>1011</v>
      </c>
      <c r="M145" s="85">
        <f>K145/J145</f>
        <v>0.3022774327122153</v>
      </c>
      <c r="N145" s="84">
        <f t="shared" si="33"/>
        <v>20</v>
      </c>
      <c r="O145" s="84">
        <f t="shared" si="33"/>
        <v>12</v>
      </c>
      <c r="P145" s="84">
        <f>N145-O145</f>
        <v>8</v>
      </c>
      <c r="Q145" s="85">
        <f>O145/N145</f>
        <v>0.6</v>
      </c>
      <c r="R145" s="86">
        <f t="shared" si="34"/>
        <v>377</v>
      </c>
      <c r="S145" s="86">
        <f t="shared" si="34"/>
        <v>71</v>
      </c>
      <c r="T145" s="87">
        <f>R145-S145</f>
        <v>306</v>
      </c>
      <c r="U145" s="85">
        <f>S145/R145</f>
        <v>0.1883289124668435</v>
      </c>
    </row>
    <row r="146" spans="1:21" ht="14.65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133</v>
      </c>
      <c r="H146" s="88">
        <f>F146-G146</f>
        <v>82</v>
      </c>
      <c r="I146" s="89">
        <f>G146/F146</f>
        <v>0.61860465116279073</v>
      </c>
      <c r="J146" s="90">
        <f t="shared" si="32"/>
        <v>1906</v>
      </c>
      <c r="K146" s="90">
        <f t="shared" si="32"/>
        <v>677</v>
      </c>
      <c r="L146" s="91">
        <f>J146-K146</f>
        <v>1229</v>
      </c>
      <c r="M146" s="89">
        <f>K146/J146</f>
        <v>0.35519412381951732</v>
      </c>
      <c r="N146" s="88">
        <f t="shared" si="33"/>
        <v>29</v>
      </c>
      <c r="O146" s="88">
        <f t="shared" si="33"/>
        <v>10</v>
      </c>
      <c r="P146" s="88">
        <f>N146-O146</f>
        <v>19</v>
      </c>
      <c r="Q146" s="89">
        <f>O146/N146</f>
        <v>0.34482758620689657</v>
      </c>
      <c r="R146" s="90">
        <f t="shared" si="34"/>
        <v>446</v>
      </c>
      <c r="S146" s="90">
        <f t="shared" si="34"/>
        <v>73</v>
      </c>
      <c r="T146" s="91">
        <f>R146-S146</f>
        <v>373</v>
      </c>
      <c r="U146" s="89">
        <f>S146/R146</f>
        <v>0.16367713004484305</v>
      </c>
    </row>
    <row r="147" spans="1:21" ht="14.65" customHeight="1">
      <c r="A147" s="138" t="s">
        <v>175</v>
      </c>
      <c r="B147" s="138"/>
      <c r="C147" s="138"/>
      <c r="D147" s="138"/>
      <c r="E147" s="138"/>
      <c r="F147" s="92">
        <f t="shared" si="31"/>
        <v>1076</v>
      </c>
      <c r="G147" s="92">
        <f t="shared" si="31"/>
        <v>767</v>
      </c>
      <c r="H147" s="92">
        <f>F147-G147</f>
        <v>309</v>
      </c>
      <c r="I147" s="93">
        <f>G147/F147</f>
        <v>0.71282527881040891</v>
      </c>
      <c r="J147" s="94">
        <f t="shared" si="32"/>
        <v>1914</v>
      </c>
      <c r="K147" s="94">
        <f t="shared" si="32"/>
        <v>701</v>
      </c>
      <c r="L147" s="95">
        <f>J147-K147</f>
        <v>1213</v>
      </c>
      <c r="M147" s="93">
        <f>K147/J147</f>
        <v>0.36624869383490072</v>
      </c>
      <c r="N147" s="92">
        <f t="shared" si="33"/>
        <v>181</v>
      </c>
      <c r="O147" s="92">
        <f t="shared" si="33"/>
        <v>75</v>
      </c>
      <c r="P147" s="92">
        <f>N147-O147</f>
        <v>106</v>
      </c>
      <c r="Q147" s="93">
        <f>O147/N147</f>
        <v>0.4143646408839779</v>
      </c>
      <c r="R147" s="94">
        <f t="shared" si="34"/>
        <v>452</v>
      </c>
      <c r="S147" s="94">
        <f t="shared" si="34"/>
        <v>81</v>
      </c>
      <c r="T147" s="95">
        <f>R147-S147</f>
        <v>371</v>
      </c>
      <c r="U147" s="93">
        <f>S147/R147</f>
        <v>0.17920353982300885</v>
      </c>
    </row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78740157480314998" right="0.78740157480314998" top="1.181102362204725" bottom="1.181102362204725" header="0.78740157480314998" footer="0.78740157480314998"/>
  <pageSetup paperSize="0" fitToWidth="0" fitToHeight="0" pageOrder="overThenDown" orientation="portrait" horizontalDpi="0" verticalDpi="0" copies="0"/>
  <headerFooter alignWithMargins="0">
    <oddHeader>&amp;C&amp;10&amp;A</oddHeader>
    <oddFooter>&amp;C&amp;10Página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workbookViewId="0">
      <selection sqref="A1:Y1"/>
    </sheetView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8" width="6.5" customWidth="1"/>
    <col min="9" max="9" width="9.5" customWidth="1"/>
    <col min="10" max="10" width="6.75" customWidth="1"/>
    <col min="11" max="11" width="5.125" customWidth="1"/>
    <col min="12" max="12" width="5.75" customWidth="1"/>
    <col min="13" max="13" width="8.375" customWidth="1"/>
    <col min="14" max="16" width="5.125" customWidth="1"/>
    <col min="17" max="17" width="6.625" customWidth="1"/>
    <col min="18" max="25" width="5.125" customWidth="1"/>
    <col min="26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223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4.6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14</v>
      </c>
      <c r="H8" s="23">
        <f>F8-G8</f>
        <v>0</v>
      </c>
      <c r="I8" s="25">
        <f>G8/F8</f>
        <v>1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14</v>
      </c>
      <c r="X8" s="23">
        <f t="shared" ref="X8:X37" si="2">V8-W8</f>
        <v>0</v>
      </c>
      <c r="Y8" s="25">
        <f t="shared" ref="Y8:Y39" si="3">W8/V8</f>
        <v>1</v>
      </c>
    </row>
    <row r="9" spans="1:25" ht="14.6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26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10</v>
      </c>
      <c r="P9" s="23">
        <f>N9-O9</f>
        <v>0</v>
      </c>
      <c r="Q9" s="25">
        <f>O9/N9</f>
        <v>1</v>
      </c>
      <c r="R9" s="23"/>
      <c r="S9" s="24"/>
      <c r="T9" s="23"/>
      <c r="U9" s="25"/>
      <c r="V9" s="23">
        <f t="shared" si="0"/>
        <v>37</v>
      </c>
      <c r="W9" s="23">
        <f t="shared" si="1"/>
        <v>37</v>
      </c>
      <c r="X9" s="23">
        <f t="shared" si="2"/>
        <v>0</v>
      </c>
      <c r="Y9" s="25">
        <f t="shared" si="3"/>
        <v>1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0</v>
      </c>
      <c r="H10" s="23">
        <f>F10-G10</f>
        <v>20</v>
      </c>
      <c r="I10" s="25">
        <f>G10/F10</f>
        <v>0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0</v>
      </c>
      <c r="X10" s="23">
        <f t="shared" si="2"/>
        <v>22</v>
      </c>
      <c r="Y10" s="25">
        <f t="shared" si="3"/>
        <v>0</v>
      </c>
    </row>
    <row r="11" spans="1:25" ht="14.6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5</v>
      </c>
      <c r="P11" s="23">
        <f>N11-O11</f>
        <v>5</v>
      </c>
      <c r="Q11" s="25">
        <f>O11/N11</f>
        <v>0.5</v>
      </c>
      <c r="R11" s="23"/>
      <c r="S11" s="24"/>
      <c r="T11" s="23"/>
      <c r="U11" s="25"/>
      <c r="V11" s="23">
        <f t="shared" si="0"/>
        <v>10</v>
      </c>
      <c r="W11" s="23">
        <f t="shared" si="1"/>
        <v>5</v>
      </c>
      <c r="X11" s="23">
        <f t="shared" si="2"/>
        <v>5</v>
      </c>
      <c r="Y11" s="25">
        <f t="shared" si="3"/>
        <v>0.5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44</v>
      </c>
      <c r="H12" s="23">
        <f t="shared" ref="H12:H18" si="4">F12-G12</f>
        <v>1</v>
      </c>
      <c r="I12" s="25">
        <f t="shared" ref="I12:I18" si="5">G12/F12</f>
        <v>0.97777777777777775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44</v>
      </c>
      <c r="X12" s="23">
        <f t="shared" si="2"/>
        <v>1</v>
      </c>
      <c r="Y12" s="25">
        <f t="shared" si="3"/>
        <v>0.97777777777777775</v>
      </c>
    </row>
    <row r="13" spans="1:25" ht="14.6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26</v>
      </c>
      <c r="H13" s="23">
        <f t="shared" si="4"/>
        <v>35</v>
      </c>
      <c r="I13" s="25">
        <f t="shared" si="5"/>
        <v>0.42622950819672129</v>
      </c>
      <c r="J13" s="26"/>
      <c r="K13" s="24"/>
      <c r="L13" s="23"/>
      <c r="M13" s="25"/>
      <c r="N13" s="23">
        <v>25</v>
      </c>
      <c r="O13" s="24">
        <v>0</v>
      </c>
      <c r="P13" s="23">
        <f>N13-O13</f>
        <v>25</v>
      </c>
      <c r="Q13" s="25">
        <f>O13/N13</f>
        <v>0</v>
      </c>
      <c r="R13" s="23"/>
      <c r="S13" s="24"/>
      <c r="T13" s="23"/>
      <c r="U13" s="25"/>
      <c r="V13" s="23">
        <f t="shared" si="0"/>
        <v>86</v>
      </c>
      <c r="W13" s="23">
        <f t="shared" si="1"/>
        <v>26</v>
      </c>
      <c r="X13" s="23">
        <f t="shared" si="2"/>
        <v>60</v>
      </c>
      <c r="Y13" s="25">
        <f t="shared" si="3"/>
        <v>0.30232558139534882</v>
      </c>
    </row>
    <row r="14" spans="1:25" ht="14.6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4"/>
        <v>0</v>
      </c>
      <c r="I14" s="25">
        <f t="shared" si="5"/>
        <v>1</v>
      </c>
      <c r="J14" s="26">
        <v>15</v>
      </c>
      <c r="K14" s="24">
        <v>9</v>
      </c>
      <c r="L14" s="23">
        <f>J14-K14</f>
        <v>6</v>
      </c>
      <c r="M14" s="25">
        <f>K14/J14</f>
        <v>0.6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39</v>
      </c>
      <c r="X14" s="23">
        <f t="shared" si="2"/>
        <v>6</v>
      </c>
      <c r="Y14" s="25">
        <f t="shared" si="3"/>
        <v>0.8666666666666667</v>
      </c>
    </row>
    <row r="15" spans="1:25" ht="14.65" customHeight="1">
      <c r="A15" s="103"/>
      <c r="B15" s="104"/>
      <c r="C15" s="105"/>
      <c r="D15" s="21"/>
      <c r="E15" s="22" t="s">
        <v>66</v>
      </c>
      <c r="F15" s="23">
        <v>10</v>
      </c>
      <c r="G15" s="24">
        <v>1</v>
      </c>
      <c r="H15" s="23">
        <f t="shared" si="4"/>
        <v>9</v>
      </c>
      <c r="I15" s="25">
        <f t="shared" si="5"/>
        <v>0.1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1</v>
      </c>
      <c r="X15" s="23">
        <f t="shared" si="2"/>
        <v>9</v>
      </c>
      <c r="Y15" s="25">
        <f t="shared" si="3"/>
        <v>0.1</v>
      </c>
    </row>
    <row r="16" spans="1:25" ht="14.65" customHeight="1">
      <c r="A16" s="103"/>
      <c r="B16" s="104"/>
      <c r="C16" s="105"/>
      <c r="D16" s="21"/>
      <c r="E16" s="22" t="s">
        <v>67</v>
      </c>
      <c r="F16" s="23">
        <v>3</v>
      </c>
      <c r="G16" s="24">
        <v>1</v>
      </c>
      <c r="H16" s="23">
        <f t="shared" si="4"/>
        <v>2</v>
      </c>
      <c r="I16" s="25">
        <f t="shared" si="5"/>
        <v>0.33333333333333331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3</v>
      </c>
      <c r="W16" s="23">
        <f t="shared" si="1"/>
        <v>1</v>
      </c>
      <c r="X16" s="23">
        <f t="shared" si="2"/>
        <v>2</v>
      </c>
      <c r="Y16" s="25">
        <f t="shared" si="3"/>
        <v>0.33333333333333331</v>
      </c>
    </row>
    <row r="17" spans="1:25" ht="14.65" customHeight="1">
      <c r="A17" s="103"/>
      <c r="B17" s="104"/>
      <c r="C17" s="105"/>
      <c r="D17" s="21"/>
      <c r="E17" s="22" t="s">
        <v>68</v>
      </c>
      <c r="F17" s="23">
        <v>23</v>
      </c>
      <c r="G17" s="24">
        <v>22</v>
      </c>
      <c r="H17" s="23">
        <f t="shared" si="4"/>
        <v>1</v>
      </c>
      <c r="I17" s="25">
        <f t="shared" si="5"/>
        <v>0.95652173913043481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23</v>
      </c>
      <c r="W17" s="23">
        <f t="shared" si="1"/>
        <v>22</v>
      </c>
      <c r="X17" s="23">
        <f t="shared" si="2"/>
        <v>1</v>
      </c>
      <c r="Y17" s="25">
        <f t="shared" si="3"/>
        <v>0.95652173913043481</v>
      </c>
    </row>
    <row r="18" spans="1:25" ht="14.65" customHeight="1">
      <c r="A18" s="103"/>
      <c r="B18" s="104"/>
      <c r="C18" s="105"/>
      <c r="D18" s="21"/>
      <c r="E18" s="22" t="s">
        <v>69</v>
      </c>
      <c r="F18" s="23">
        <v>20</v>
      </c>
      <c r="G18" s="24">
        <v>20</v>
      </c>
      <c r="H18" s="23">
        <f t="shared" si="4"/>
        <v>0</v>
      </c>
      <c r="I18" s="25">
        <f t="shared" si="5"/>
        <v>1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20</v>
      </c>
      <c r="X18" s="23">
        <f t="shared" si="2"/>
        <v>2</v>
      </c>
      <c r="Y18" s="25">
        <f t="shared" si="3"/>
        <v>0.90909090909090906</v>
      </c>
    </row>
    <row r="19" spans="1:25" ht="14.6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19</v>
      </c>
      <c r="P19" s="23">
        <f>N19-O19</f>
        <v>15</v>
      </c>
      <c r="Q19" s="25">
        <f>O19/N19</f>
        <v>0.55882352941176472</v>
      </c>
      <c r="R19" s="23"/>
      <c r="S19" s="24"/>
      <c r="T19" s="23"/>
      <c r="U19" s="25"/>
      <c r="V19" s="23">
        <f t="shared" si="0"/>
        <v>34</v>
      </c>
      <c r="W19" s="23">
        <f t="shared" si="1"/>
        <v>19</v>
      </c>
      <c r="X19" s="23">
        <f t="shared" si="2"/>
        <v>15</v>
      </c>
      <c r="Y19" s="25">
        <f t="shared" si="3"/>
        <v>0.55882352941176472</v>
      </c>
    </row>
    <row r="20" spans="1:25" ht="14.65" customHeight="1">
      <c r="A20" s="103"/>
      <c r="B20" s="104"/>
      <c r="C20" s="105"/>
      <c r="D20" s="21"/>
      <c r="E20" s="22" t="s">
        <v>71</v>
      </c>
      <c r="F20" s="23">
        <v>29</v>
      </c>
      <c r="G20" s="24">
        <v>29</v>
      </c>
      <c r="H20" s="23">
        <f t="shared" ref="H20:H27" si="6">F20-G20</f>
        <v>0</v>
      </c>
      <c r="I20" s="25">
        <f t="shared" ref="I20:I27" si="7">G20/F20</f>
        <v>1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29</v>
      </c>
      <c r="X20" s="23">
        <f t="shared" si="2"/>
        <v>0</v>
      </c>
      <c r="Y20" s="25">
        <f t="shared" si="3"/>
        <v>1</v>
      </c>
    </row>
    <row r="21" spans="1:25" ht="14.65" customHeight="1">
      <c r="A21" s="103"/>
      <c r="B21" s="104"/>
      <c r="C21" s="105"/>
      <c r="D21" s="21"/>
      <c r="E21" s="22" t="s">
        <v>72</v>
      </c>
      <c r="F21" s="23">
        <v>10</v>
      </c>
      <c r="G21" s="24">
        <v>6</v>
      </c>
      <c r="H21" s="23">
        <f t="shared" si="6"/>
        <v>4</v>
      </c>
      <c r="I21" s="25">
        <f t="shared" si="7"/>
        <v>0.6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10</v>
      </c>
      <c r="W21" s="23">
        <f t="shared" si="1"/>
        <v>6</v>
      </c>
      <c r="X21" s="23">
        <f t="shared" si="2"/>
        <v>4</v>
      </c>
      <c r="Y21" s="25">
        <f t="shared" si="3"/>
        <v>0.6</v>
      </c>
    </row>
    <row r="22" spans="1:25" ht="14.65" customHeight="1">
      <c r="A22" s="103"/>
      <c r="B22" s="104"/>
      <c r="C22" s="105"/>
      <c r="D22" s="21"/>
      <c r="E22" s="22" t="s">
        <v>73</v>
      </c>
      <c r="F22" s="23">
        <v>8</v>
      </c>
      <c r="G22" s="24">
        <v>3</v>
      </c>
      <c r="H22" s="23">
        <f t="shared" si="6"/>
        <v>5</v>
      </c>
      <c r="I22" s="25">
        <f t="shared" si="7"/>
        <v>0.375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8</v>
      </c>
      <c r="W22" s="23">
        <f t="shared" si="1"/>
        <v>3</v>
      </c>
      <c r="X22" s="23">
        <f t="shared" si="2"/>
        <v>5</v>
      </c>
      <c r="Y22" s="25">
        <f t="shared" si="3"/>
        <v>0.375</v>
      </c>
    </row>
    <row r="23" spans="1:25" ht="14.65" customHeight="1">
      <c r="A23" s="103"/>
      <c r="B23" s="104"/>
      <c r="C23" s="105"/>
      <c r="D23" s="21"/>
      <c r="E23" s="22" t="s">
        <v>74</v>
      </c>
      <c r="F23" s="23">
        <v>10</v>
      </c>
      <c r="G23" s="24">
        <v>9</v>
      </c>
      <c r="H23" s="23">
        <f t="shared" si="6"/>
        <v>1</v>
      </c>
      <c r="I23" s="25">
        <f t="shared" si="7"/>
        <v>0.9</v>
      </c>
      <c r="J23" s="26"/>
      <c r="K23" s="24"/>
      <c r="L23" s="23"/>
      <c r="M23" s="25"/>
      <c r="N23" s="23">
        <v>4</v>
      </c>
      <c r="O23" s="24">
        <v>1</v>
      </c>
      <c r="P23" s="23">
        <f>N23-O23</f>
        <v>3</v>
      </c>
      <c r="Q23" s="25">
        <f>O23/N23</f>
        <v>0.25</v>
      </c>
      <c r="R23" s="23"/>
      <c r="S23" s="24"/>
      <c r="T23" s="23"/>
      <c r="U23" s="25"/>
      <c r="V23" s="23">
        <f t="shared" si="0"/>
        <v>14</v>
      </c>
      <c r="W23" s="23">
        <f t="shared" si="1"/>
        <v>10</v>
      </c>
      <c r="X23" s="23">
        <f t="shared" si="2"/>
        <v>4</v>
      </c>
      <c r="Y23" s="25">
        <f t="shared" si="3"/>
        <v>0.7142857142857143</v>
      </c>
    </row>
    <row r="24" spans="1:25" ht="14.65" customHeight="1">
      <c r="A24" s="103"/>
      <c r="B24" s="104"/>
      <c r="C24" s="105"/>
      <c r="D24" s="21"/>
      <c r="E24" s="22" t="s">
        <v>75</v>
      </c>
      <c r="F24" s="23">
        <v>40</v>
      </c>
      <c r="G24" s="24">
        <v>15</v>
      </c>
      <c r="H24" s="23">
        <f t="shared" si="6"/>
        <v>25</v>
      </c>
      <c r="I24" s="25">
        <f t="shared" si="7"/>
        <v>0.375</v>
      </c>
      <c r="J24" s="26"/>
      <c r="K24" s="24"/>
      <c r="L24" s="23"/>
      <c r="M24" s="25"/>
      <c r="N24" s="23">
        <v>8</v>
      </c>
      <c r="O24" s="24">
        <v>2</v>
      </c>
      <c r="P24" s="23">
        <f>N24-O24</f>
        <v>6</v>
      </c>
      <c r="Q24" s="25">
        <f>O24/N24</f>
        <v>0.25</v>
      </c>
      <c r="R24" s="23"/>
      <c r="S24" s="24"/>
      <c r="T24" s="23"/>
      <c r="U24" s="25"/>
      <c r="V24" s="23">
        <f t="shared" si="0"/>
        <v>48</v>
      </c>
      <c r="W24" s="23">
        <f t="shared" si="1"/>
        <v>17</v>
      </c>
      <c r="X24" s="23">
        <f t="shared" si="2"/>
        <v>31</v>
      </c>
      <c r="Y24" s="25">
        <f t="shared" si="3"/>
        <v>0.35416666666666669</v>
      </c>
    </row>
    <row r="25" spans="1:25" ht="14.6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4.6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6</v>
      </c>
      <c r="H26" s="23">
        <f t="shared" si="6"/>
        <v>3</v>
      </c>
      <c r="I26" s="25">
        <f t="shared" si="7"/>
        <v>0.66666666666666663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  <c r="V26" s="23">
        <f t="shared" si="0"/>
        <v>12</v>
      </c>
      <c r="W26" s="23">
        <f t="shared" si="1"/>
        <v>9</v>
      </c>
      <c r="X26" s="23">
        <f t="shared" si="2"/>
        <v>3</v>
      </c>
      <c r="Y26" s="25">
        <f t="shared" si="3"/>
        <v>0.75</v>
      </c>
    </row>
    <row r="27" spans="1:25" ht="14.6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7</v>
      </c>
      <c r="H27" s="23">
        <f t="shared" si="6"/>
        <v>2</v>
      </c>
      <c r="I27" s="25">
        <f t="shared" si="7"/>
        <v>0.77777777777777779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7</v>
      </c>
      <c r="X27" s="23">
        <f t="shared" si="2"/>
        <v>2</v>
      </c>
      <c r="Y27" s="25">
        <f t="shared" si="3"/>
        <v>0.77777777777777779</v>
      </c>
    </row>
    <row r="28" spans="1:25" ht="14.6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/>
      <c r="L28" s="23">
        <f>J28-K28</f>
        <v>8</v>
      </c>
      <c r="M28" s="25">
        <f>K28/J28</f>
        <v>0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0</v>
      </c>
      <c r="X28" s="23">
        <f t="shared" si="2"/>
        <v>8</v>
      </c>
      <c r="Y28" s="25">
        <f t="shared" si="3"/>
        <v>0</v>
      </c>
    </row>
    <row r="29" spans="1:25" ht="14.6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12</v>
      </c>
      <c r="H29" s="23">
        <f t="shared" ref="H29:H53" si="8">F29-G29</f>
        <v>0</v>
      </c>
      <c r="I29" s="25">
        <f t="shared" ref="I29:I60" si="9">G29/F29</f>
        <v>1</v>
      </c>
      <c r="J29" s="26">
        <v>4</v>
      </c>
      <c r="K29" s="24"/>
      <c r="L29" s="23">
        <f>J29-K29</f>
        <v>4</v>
      </c>
      <c r="M29" s="25">
        <f>K29/J29</f>
        <v>0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12</v>
      </c>
      <c r="X29" s="23">
        <f t="shared" si="2"/>
        <v>4</v>
      </c>
      <c r="Y29" s="25">
        <f t="shared" si="3"/>
        <v>0.75</v>
      </c>
    </row>
    <row r="30" spans="1:25" ht="14.6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4.6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9</v>
      </c>
      <c r="H31" s="23">
        <f t="shared" si="8"/>
        <v>1</v>
      </c>
      <c r="I31" s="25">
        <f t="shared" si="9"/>
        <v>0.9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2</v>
      </c>
      <c r="T31" s="23">
        <f>R31-S31</f>
        <v>2</v>
      </c>
      <c r="U31" s="25">
        <f>S31/R31</f>
        <v>0.5</v>
      </c>
      <c r="V31" s="23">
        <f t="shared" si="0"/>
        <v>14</v>
      </c>
      <c r="W31" s="23">
        <f t="shared" si="1"/>
        <v>11</v>
      </c>
      <c r="X31" s="23">
        <f t="shared" si="2"/>
        <v>3</v>
      </c>
      <c r="Y31" s="25">
        <f t="shared" si="3"/>
        <v>0.7857142857142857</v>
      </c>
    </row>
    <row r="32" spans="1:25" ht="14.6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1</v>
      </c>
      <c r="H32" s="23">
        <f t="shared" si="8"/>
        <v>9</v>
      </c>
      <c r="I32" s="25">
        <f t="shared" si="9"/>
        <v>0.1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1</v>
      </c>
      <c r="X32" s="23">
        <f t="shared" si="2"/>
        <v>10</v>
      </c>
      <c r="Y32" s="25">
        <f t="shared" si="3"/>
        <v>9.0909090909090912E-2</v>
      </c>
    </row>
    <row r="33" spans="1:25" ht="14.6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10</v>
      </c>
      <c r="H33" s="23">
        <f t="shared" si="8"/>
        <v>0</v>
      </c>
      <c r="I33" s="25">
        <f t="shared" si="9"/>
        <v>1</v>
      </c>
      <c r="J33" s="26">
        <v>10</v>
      </c>
      <c r="K33" s="24">
        <v>10</v>
      </c>
      <c r="L33" s="23">
        <f>J33-K33</f>
        <v>0</v>
      </c>
      <c r="M33" s="25">
        <f>K33/J33</f>
        <v>1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20</v>
      </c>
      <c r="X33" s="23">
        <f t="shared" si="2"/>
        <v>0</v>
      </c>
      <c r="Y33" s="25">
        <f t="shared" si="3"/>
        <v>1</v>
      </c>
    </row>
    <row r="34" spans="1:25" ht="14.6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8"/>
        <v>0</v>
      </c>
      <c r="I34" s="25">
        <f t="shared" si="9"/>
        <v>1</v>
      </c>
      <c r="J34" s="26"/>
      <c r="K34" s="24"/>
      <c r="L34" s="23"/>
      <c r="M34" s="25"/>
      <c r="N34" s="23">
        <v>4</v>
      </c>
      <c r="O34" s="24">
        <v>1</v>
      </c>
      <c r="P34" s="23">
        <f>N34-O34</f>
        <v>3</v>
      </c>
      <c r="Q34" s="25">
        <f>O34/N34</f>
        <v>0.25</v>
      </c>
      <c r="R34" s="23"/>
      <c r="S34" s="24"/>
      <c r="T34" s="23"/>
      <c r="U34" s="25"/>
      <c r="V34" s="23">
        <f t="shared" si="0"/>
        <v>13</v>
      </c>
      <c r="W34" s="23">
        <f t="shared" si="1"/>
        <v>10</v>
      </c>
      <c r="X34" s="23">
        <f t="shared" si="2"/>
        <v>3</v>
      </c>
      <c r="Y34" s="25">
        <f t="shared" si="3"/>
        <v>0.76923076923076927</v>
      </c>
    </row>
    <row r="35" spans="1:25" ht="14.6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5</v>
      </c>
      <c r="H35" s="23">
        <f t="shared" si="8"/>
        <v>1</v>
      </c>
      <c r="I35" s="25">
        <f t="shared" si="9"/>
        <v>0.83333333333333337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5</v>
      </c>
      <c r="X35" s="23">
        <f t="shared" si="2"/>
        <v>1</v>
      </c>
      <c r="Y35" s="25">
        <f t="shared" si="3"/>
        <v>0.83333333333333337</v>
      </c>
    </row>
    <row r="36" spans="1:25" ht="14.6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5</v>
      </c>
      <c r="H36" s="23">
        <f t="shared" si="8"/>
        <v>0</v>
      </c>
      <c r="I36" s="25">
        <f t="shared" si="9"/>
        <v>1</v>
      </c>
      <c r="J36" s="26"/>
      <c r="K36" s="24"/>
      <c r="L36" s="23" t="s">
        <v>94</v>
      </c>
      <c r="M36" s="25"/>
      <c r="N36" s="23">
        <v>3</v>
      </c>
      <c r="O36" s="24">
        <v>2</v>
      </c>
      <c r="P36" s="23">
        <f>N36-O36</f>
        <v>1</v>
      </c>
      <c r="Q36" s="25">
        <f>O36/N36</f>
        <v>0.66666666666666663</v>
      </c>
      <c r="R36" s="23"/>
      <c r="S36" s="24"/>
      <c r="T36" s="23"/>
      <c r="U36" s="25"/>
      <c r="V36" s="23">
        <f t="shared" si="0"/>
        <v>8</v>
      </c>
      <c r="W36" s="23">
        <f t="shared" si="1"/>
        <v>7</v>
      </c>
      <c r="X36" s="23">
        <f t="shared" si="2"/>
        <v>1</v>
      </c>
      <c r="Y36" s="25">
        <f t="shared" si="3"/>
        <v>0.875</v>
      </c>
    </row>
    <row r="37" spans="1:25" ht="14.6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6</v>
      </c>
      <c r="H37" s="23">
        <f t="shared" si="8"/>
        <v>4</v>
      </c>
      <c r="I37" s="25">
        <f t="shared" si="9"/>
        <v>0.6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6</v>
      </c>
      <c r="X37" s="23">
        <f t="shared" si="2"/>
        <v>4</v>
      </c>
      <c r="Y37" s="25">
        <f t="shared" si="3"/>
        <v>0.6</v>
      </c>
    </row>
    <row r="38" spans="1:25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461</v>
      </c>
      <c r="G38" s="27">
        <f>SUM(G8:G37)</f>
        <v>338</v>
      </c>
      <c r="H38" s="27">
        <f t="shared" si="8"/>
        <v>123</v>
      </c>
      <c r="I38" s="28">
        <f t="shared" si="9"/>
        <v>0.73318872017353576</v>
      </c>
      <c r="J38" s="27">
        <f>SUM(J8:J37)</f>
        <v>41</v>
      </c>
      <c r="K38" s="27">
        <f>SUM(K8:K37)</f>
        <v>20</v>
      </c>
      <c r="L38" s="27">
        <f>J38-K38</f>
        <v>21</v>
      </c>
      <c r="M38" s="28">
        <f>K38/J38</f>
        <v>0.48780487804878048</v>
      </c>
      <c r="N38" s="27">
        <f>SUM(N8:N37)</f>
        <v>103</v>
      </c>
      <c r="O38" s="27">
        <f>SUM(O8:O37)</f>
        <v>43</v>
      </c>
      <c r="P38" s="27">
        <f>SUM(P8:P37)</f>
        <v>60</v>
      </c>
      <c r="Q38" s="28">
        <f>O38/N38</f>
        <v>0.41747572815533979</v>
      </c>
      <c r="R38" s="27">
        <f>SUM(R8:R37)</f>
        <v>4</v>
      </c>
      <c r="S38" s="27">
        <f>SUM(S8:S37)</f>
        <v>2</v>
      </c>
      <c r="T38" s="27">
        <f>SUM(T8:T37)</f>
        <v>2</v>
      </c>
      <c r="U38" s="28">
        <f>S38/R38</f>
        <v>0.5</v>
      </c>
      <c r="V38" s="27">
        <f>SUM(V8:V37)</f>
        <v>609</v>
      </c>
      <c r="W38" s="27">
        <f>SUM(W8:W37)</f>
        <v>403</v>
      </c>
      <c r="X38" s="27">
        <f>SUM(X8:X37)</f>
        <v>206</v>
      </c>
      <c r="Y38" s="28">
        <f t="shared" si="3"/>
        <v>0.6617405582922824</v>
      </c>
    </row>
    <row r="39" spans="1:25" ht="14.6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1</v>
      </c>
      <c r="H39" s="33">
        <f t="shared" si="8"/>
        <v>7</v>
      </c>
      <c r="I39" s="35">
        <f t="shared" si="9"/>
        <v>0.125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1</v>
      </c>
      <c r="X39" s="33">
        <f t="shared" ref="X39:X53" si="12">V39-W39</f>
        <v>14</v>
      </c>
      <c r="Y39" s="35">
        <f t="shared" si="3"/>
        <v>6.6666666666666666E-2</v>
      </c>
    </row>
    <row r="40" spans="1:25" ht="14.6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8"/>
        <v>0</v>
      </c>
      <c r="I40" s="35">
        <f t="shared" si="9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13</v>
      </c>
      <c r="X40" s="33">
        <f t="shared" si="12"/>
        <v>0</v>
      </c>
      <c r="Y40" s="35">
        <f t="shared" ref="Y40:Y56" si="13">W40/V40</f>
        <v>1</v>
      </c>
    </row>
    <row r="41" spans="1:25" ht="14.6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6</v>
      </c>
      <c r="H41" s="33">
        <f t="shared" si="8"/>
        <v>4</v>
      </c>
      <c r="I41" s="35">
        <f t="shared" si="9"/>
        <v>0.6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6</v>
      </c>
      <c r="X41" s="33">
        <f t="shared" si="12"/>
        <v>4</v>
      </c>
      <c r="Y41" s="35">
        <f t="shared" si="13"/>
        <v>0.6</v>
      </c>
    </row>
    <row r="42" spans="1:25" ht="14.6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10</v>
      </c>
      <c r="H42" s="33">
        <f t="shared" si="8"/>
        <v>0</v>
      </c>
      <c r="I42" s="35">
        <f t="shared" si="9"/>
        <v>1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10</v>
      </c>
      <c r="X42" s="33">
        <f t="shared" si="12"/>
        <v>0</v>
      </c>
      <c r="Y42" s="35">
        <f t="shared" si="13"/>
        <v>1</v>
      </c>
    </row>
    <row r="43" spans="1:25" ht="14.6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25" ht="14.6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10</v>
      </c>
      <c r="H44" s="33">
        <f t="shared" si="8"/>
        <v>0</v>
      </c>
      <c r="I44" s="35">
        <f t="shared" si="9"/>
        <v>1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10</v>
      </c>
      <c r="X44" s="33">
        <f t="shared" si="12"/>
        <v>0</v>
      </c>
      <c r="Y44" s="35">
        <f t="shared" si="13"/>
        <v>1</v>
      </c>
    </row>
    <row r="45" spans="1:25" ht="14.6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8"/>
        <v>0</v>
      </c>
      <c r="I45" s="35">
        <f t="shared" si="9"/>
        <v>1</v>
      </c>
      <c r="J45" s="36">
        <v>2</v>
      </c>
      <c r="K45" s="34"/>
      <c r="L45" s="33">
        <f>J45-K45</f>
        <v>2</v>
      </c>
      <c r="M45" s="35">
        <f>K45/J45</f>
        <v>0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3</v>
      </c>
      <c r="X45" s="33">
        <f t="shared" si="12"/>
        <v>2</v>
      </c>
      <c r="Y45" s="35">
        <f t="shared" si="13"/>
        <v>0.6</v>
      </c>
    </row>
    <row r="46" spans="1:25" ht="14.6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5</v>
      </c>
      <c r="S46" s="34"/>
      <c r="T46" s="33">
        <f>R46-S46</f>
        <v>5</v>
      </c>
      <c r="U46" s="35">
        <f>S46/R46</f>
        <v>0</v>
      </c>
      <c r="V46" s="33">
        <f t="shared" si="10"/>
        <v>18</v>
      </c>
      <c r="W46" s="33">
        <f t="shared" si="11"/>
        <v>13</v>
      </c>
      <c r="X46" s="33">
        <f t="shared" si="12"/>
        <v>5</v>
      </c>
      <c r="Y46" s="35">
        <f t="shared" si="13"/>
        <v>0.72222222222222221</v>
      </c>
    </row>
    <row r="47" spans="1:25" ht="14.6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22</v>
      </c>
      <c r="H47" s="33">
        <f t="shared" si="8"/>
        <v>8</v>
      </c>
      <c r="I47" s="35">
        <f t="shared" si="9"/>
        <v>0.73333333333333328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22</v>
      </c>
      <c r="X47" s="33">
        <f t="shared" si="12"/>
        <v>8</v>
      </c>
      <c r="Y47" s="35">
        <f t="shared" si="13"/>
        <v>0.73333333333333328</v>
      </c>
    </row>
    <row r="48" spans="1:25" ht="14.6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0</v>
      </c>
      <c r="H48" s="33">
        <f t="shared" si="8"/>
        <v>5</v>
      </c>
      <c r="I48" s="35">
        <f t="shared" si="9"/>
        <v>0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0</v>
      </c>
      <c r="X48" s="33">
        <f t="shared" si="12"/>
        <v>5</v>
      </c>
      <c r="Y48" s="35">
        <f t="shared" si="13"/>
        <v>0</v>
      </c>
    </row>
    <row r="49" spans="1:25" ht="14.6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14</v>
      </c>
      <c r="L49" s="33">
        <f>J49-K49</f>
        <v>0</v>
      </c>
      <c r="M49" s="35">
        <f>K49/J49</f>
        <v>1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23</v>
      </c>
      <c r="X49" s="33">
        <f t="shared" si="12"/>
        <v>0</v>
      </c>
      <c r="Y49" s="35">
        <f t="shared" si="13"/>
        <v>1</v>
      </c>
    </row>
    <row r="50" spans="1:25" ht="14.6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9</v>
      </c>
      <c r="H50" s="33">
        <f t="shared" si="8"/>
        <v>1</v>
      </c>
      <c r="I50" s="35">
        <f t="shared" si="9"/>
        <v>0.9</v>
      </c>
      <c r="J50" s="36"/>
      <c r="K50" s="34"/>
      <c r="L50" s="33"/>
      <c r="M50" s="35"/>
      <c r="N50" s="33">
        <v>2</v>
      </c>
      <c r="O50" s="34">
        <v>1</v>
      </c>
      <c r="P50" s="33">
        <f>N50-O50</f>
        <v>1</v>
      </c>
      <c r="Q50" s="35">
        <f>O50/N50</f>
        <v>0.5</v>
      </c>
      <c r="R50" s="33"/>
      <c r="S50" s="34"/>
      <c r="T50" s="33"/>
      <c r="U50" s="35"/>
      <c r="V50" s="33">
        <f t="shared" si="10"/>
        <v>12</v>
      </c>
      <c r="W50" s="33">
        <f t="shared" si="11"/>
        <v>10</v>
      </c>
      <c r="X50" s="33">
        <f t="shared" si="12"/>
        <v>2</v>
      </c>
      <c r="Y50" s="35">
        <f t="shared" si="13"/>
        <v>0.83333333333333337</v>
      </c>
    </row>
    <row r="51" spans="1:25" ht="14.6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5</v>
      </c>
      <c r="L51" s="33">
        <f>J51-K51</f>
        <v>0</v>
      </c>
      <c r="M51" s="35">
        <f>K51/J51</f>
        <v>1</v>
      </c>
      <c r="N51" s="33">
        <v>5</v>
      </c>
      <c r="O51" s="34">
        <v>5</v>
      </c>
      <c r="P51" s="33">
        <f>N51-O51</f>
        <v>0</v>
      </c>
      <c r="Q51" s="35">
        <f>O51/N51</f>
        <v>1</v>
      </c>
      <c r="R51" s="33"/>
      <c r="S51" s="34"/>
      <c r="T51" s="33"/>
      <c r="U51" s="35"/>
      <c r="V51" s="33">
        <f t="shared" si="10"/>
        <v>24</v>
      </c>
      <c r="W51" s="33">
        <f t="shared" si="11"/>
        <v>24</v>
      </c>
      <c r="X51" s="33">
        <f t="shared" si="12"/>
        <v>0</v>
      </c>
      <c r="Y51" s="35">
        <f t="shared" si="13"/>
        <v>1</v>
      </c>
    </row>
    <row r="52" spans="1:25" ht="14.6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5</v>
      </c>
      <c r="H52" s="33">
        <f t="shared" si="8"/>
        <v>0</v>
      </c>
      <c r="I52" s="35">
        <f t="shared" si="9"/>
        <v>1</v>
      </c>
      <c r="J52" s="36">
        <v>1</v>
      </c>
      <c r="K52" s="34">
        <v>1</v>
      </c>
      <c r="L52" s="33">
        <f>J52-K52</f>
        <v>0</v>
      </c>
      <c r="M52" s="35">
        <f>K52/J52</f>
        <v>1</v>
      </c>
      <c r="N52" s="33">
        <v>2</v>
      </c>
      <c r="O52" s="34">
        <v>1</v>
      </c>
      <c r="P52" s="33">
        <f>N52-O52</f>
        <v>1</v>
      </c>
      <c r="Q52" s="35">
        <f>O52/N52</f>
        <v>0.5</v>
      </c>
      <c r="R52" s="33"/>
      <c r="S52" s="34"/>
      <c r="T52" s="33"/>
      <c r="U52" s="35"/>
      <c r="V52" s="33">
        <f t="shared" si="10"/>
        <v>8</v>
      </c>
      <c r="W52" s="33">
        <f t="shared" si="11"/>
        <v>7</v>
      </c>
      <c r="X52" s="33">
        <f t="shared" si="12"/>
        <v>1</v>
      </c>
      <c r="Y52" s="35">
        <f t="shared" si="13"/>
        <v>0.875</v>
      </c>
    </row>
    <row r="53" spans="1:25" ht="14.6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8"/>
        <v>0</v>
      </c>
      <c r="I53" s="35">
        <f t="shared" si="9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20</v>
      </c>
      <c r="X53" s="33">
        <f t="shared" si="12"/>
        <v>0</v>
      </c>
      <c r="Y53" s="35">
        <f t="shared" si="13"/>
        <v>1</v>
      </c>
    </row>
    <row r="54" spans="1:25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27">
        <f>SUM(G39:G53)</f>
        <v>131</v>
      </c>
      <c r="H54" s="27">
        <f>SUM(H39:H53)</f>
        <v>31</v>
      </c>
      <c r="I54" s="28">
        <f t="shared" si="9"/>
        <v>0.80864197530864201</v>
      </c>
      <c r="J54" s="27">
        <f>SUM(J39:J53)</f>
        <v>22</v>
      </c>
      <c r="K54" s="27">
        <f>SUM(K39:K53)</f>
        <v>20</v>
      </c>
      <c r="L54" s="27">
        <f>SUM(L39:L53)</f>
        <v>2</v>
      </c>
      <c r="M54" s="28">
        <f>K54/J54</f>
        <v>0.90909090909090906</v>
      </c>
      <c r="N54" s="27">
        <f>SUM(N39:N53)</f>
        <v>20</v>
      </c>
      <c r="O54" s="27">
        <f>SUM(O39:O53)</f>
        <v>11</v>
      </c>
      <c r="P54" s="27">
        <f>N54-O54</f>
        <v>9</v>
      </c>
      <c r="Q54" s="28">
        <f>O54/N54</f>
        <v>0.55000000000000004</v>
      </c>
      <c r="R54" s="27">
        <f>SUM(R39:R53)</f>
        <v>5</v>
      </c>
      <c r="S54" s="27">
        <f>SUM(S39:S53)</f>
        <v>0</v>
      </c>
      <c r="T54" s="27">
        <f>R54-S54</f>
        <v>5</v>
      </c>
      <c r="U54" s="28">
        <f>S54/R54</f>
        <v>0</v>
      </c>
      <c r="V54" s="27">
        <f>SUM(V39:V53)</f>
        <v>209</v>
      </c>
      <c r="W54" s="27">
        <f>SUM(W39:W53)</f>
        <v>162</v>
      </c>
      <c r="X54" s="27">
        <f>SUM(X39:X53)</f>
        <v>47</v>
      </c>
      <c r="Y54" s="28">
        <f t="shared" si="13"/>
        <v>0.77511961722488043</v>
      </c>
    </row>
    <row r="55" spans="1:25" ht="14.6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>
        <v>2</v>
      </c>
      <c r="L55" s="40">
        <f>J55-K55</f>
        <v>1</v>
      </c>
      <c r="M55" s="42">
        <f>K55/J55</f>
        <v>0.66666666666666663</v>
      </c>
      <c r="N55" s="40">
        <v>3</v>
      </c>
      <c r="O55" s="41">
        <v>1</v>
      </c>
      <c r="P55" s="40">
        <v>3</v>
      </c>
      <c r="Q55" s="42">
        <f>O55/N55</f>
        <v>0.33333333333333331</v>
      </c>
      <c r="R55" s="42"/>
      <c r="S55" s="43"/>
      <c r="T55" s="42"/>
      <c r="U55" s="42"/>
      <c r="V55" s="40">
        <f>F55+J55+N55</f>
        <v>13</v>
      </c>
      <c r="W55" s="40">
        <f>G55+K55+O55</f>
        <v>10</v>
      </c>
      <c r="X55" s="40">
        <f t="shared" ref="X55:X69" si="15">V55-W55</f>
        <v>3</v>
      </c>
      <c r="Y55" s="42">
        <f t="shared" si="13"/>
        <v>0.76923076923076927</v>
      </c>
    </row>
    <row r="56" spans="1:25" ht="14.6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>
        <v>3</v>
      </c>
      <c r="L56" s="40">
        <f>J56-K56</f>
        <v>0</v>
      </c>
      <c r="M56" s="42">
        <f>K56/J56</f>
        <v>1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13</v>
      </c>
      <c r="X56" s="40">
        <f t="shared" si="15"/>
        <v>0</v>
      </c>
      <c r="Y56" s="42">
        <f t="shared" si="13"/>
        <v>1</v>
      </c>
    </row>
    <row r="57" spans="1:25" ht="14.6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  <c r="V57" s="40">
        <f>F57+N57</f>
        <v>12</v>
      </c>
      <c r="W57" s="40">
        <f>G57+O57</f>
        <v>12</v>
      </c>
      <c r="X57" s="40">
        <f t="shared" si="15"/>
        <v>0</v>
      </c>
      <c r="Y57" s="42">
        <f>W58/V57</f>
        <v>0.83333333333333337</v>
      </c>
    </row>
    <row r="58" spans="1:25" ht="14.6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10</v>
      </c>
      <c r="H58" s="40">
        <f t="shared" si="14"/>
        <v>0</v>
      </c>
      <c r="I58" s="42">
        <f t="shared" si="9"/>
        <v>1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10</v>
      </c>
      <c r="X58" s="40">
        <f t="shared" si="15"/>
        <v>0</v>
      </c>
      <c r="Y58" s="42">
        <f t="shared" ref="Y58:Y86" si="18">W58/V58</f>
        <v>1</v>
      </c>
    </row>
    <row r="59" spans="1:25" ht="14.6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10</v>
      </c>
      <c r="H59" s="40">
        <f t="shared" si="14"/>
        <v>0</v>
      </c>
      <c r="I59" s="42">
        <f t="shared" si="9"/>
        <v>1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  <c r="V59" s="40">
        <f t="shared" si="16"/>
        <v>12</v>
      </c>
      <c r="W59" s="40">
        <f t="shared" si="17"/>
        <v>12</v>
      </c>
      <c r="X59" s="40">
        <f t="shared" si="15"/>
        <v>0</v>
      </c>
      <c r="Y59" s="42">
        <f t="shared" si="18"/>
        <v>1</v>
      </c>
    </row>
    <row r="60" spans="1:25" ht="14.6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3</v>
      </c>
      <c r="H60" s="40">
        <f t="shared" si="14"/>
        <v>11</v>
      </c>
      <c r="I60" s="42">
        <f t="shared" si="9"/>
        <v>0.21428571428571427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3</v>
      </c>
      <c r="X60" s="40">
        <f t="shared" si="15"/>
        <v>11</v>
      </c>
      <c r="Y60" s="42">
        <f t="shared" si="18"/>
        <v>0.21428571428571427</v>
      </c>
    </row>
    <row r="61" spans="1:25" ht="14.6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2</v>
      </c>
      <c r="H61" s="40">
        <f t="shared" si="14"/>
        <v>6</v>
      </c>
      <c r="I61" s="42">
        <f t="shared" ref="I61:I86" si="19">G61/F61</f>
        <v>0.25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2</v>
      </c>
      <c r="X61" s="40">
        <f t="shared" si="15"/>
        <v>6</v>
      </c>
      <c r="Y61" s="42">
        <f t="shared" si="18"/>
        <v>0.25</v>
      </c>
    </row>
    <row r="62" spans="1:25" ht="14.6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6</v>
      </c>
      <c r="H62" s="40">
        <f t="shared" si="14"/>
        <v>2</v>
      </c>
      <c r="I62" s="42">
        <f t="shared" si="19"/>
        <v>0.75</v>
      </c>
      <c r="J62" s="40">
        <v>3</v>
      </c>
      <c r="K62" s="41"/>
      <c r="L62" s="40">
        <f>J62-K62</f>
        <v>3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6</v>
      </c>
      <c r="X62" s="40">
        <f t="shared" si="15"/>
        <v>5</v>
      </c>
      <c r="Y62" s="42">
        <f t="shared" si="18"/>
        <v>0.54545454545454541</v>
      </c>
    </row>
    <row r="63" spans="1:25" ht="14.6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5</v>
      </c>
      <c r="H63" s="40">
        <f t="shared" si="14"/>
        <v>5</v>
      </c>
      <c r="I63" s="42">
        <f t="shared" si="19"/>
        <v>0.5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5</v>
      </c>
      <c r="X63" s="40">
        <f t="shared" si="15"/>
        <v>6</v>
      </c>
      <c r="Y63" s="42">
        <f t="shared" si="18"/>
        <v>0.45454545454545453</v>
      </c>
    </row>
    <row r="64" spans="1:25" ht="14.6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25" ht="14.6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5</v>
      </c>
      <c r="H65" s="40">
        <f t="shared" si="14"/>
        <v>1</v>
      </c>
      <c r="I65" s="42">
        <f t="shared" si="19"/>
        <v>0.83333333333333337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5</v>
      </c>
      <c r="X65" s="40">
        <f t="shared" si="15"/>
        <v>1</v>
      </c>
      <c r="Y65" s="42">
        <f t="shared" si="18"/>
        <v>0.83333333333333337</v>
      </c>
    </row>
    <row r="66" spans="1:25" ht="14.6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14"/>
        <v>0</v>
      </c>
      <c r="I66" s="42">
        <f t="shared" si="19"/>
        <v>1</v>
      </c>
      <c r="J66" s="40"/>
      <c r="K66" s="41"/>
      <c r="L66" s="40"/>
      <c r="M66" s="42"/>
      <c r="N66" s="40">
        <v>6</v>
      </c>
      <c r="O66" s="41">
        <v>5</v>
      </c>
      <c r="P66" s="40">
        <f>N66-O66</f>
        <v>1</v>
      </c>
      <c r="Q66" s="42">
        <f t="shared" ref="Q66:Q71" si="20">O66/N66</f>
        <v>0.83333333333333337</v>
      </c>
      <c r="R66" s="42"/>
      <c r="S66" s="43"/>
      <c r="T66" s="42"/>
      <c r="U66" s="42"/>
      <c r="V66" s="40">
        <f t="shared" si="16"/>
        <v>14</v>
      </c>
      <c r="W66" s="40">
        <f t="shared" si="17"/>
        <v>13</v>
      </c>
      <c r="X66" s="40">
        <f t="shared" si="15"/>
        <v>1</v>
      </c>
      <c r="Y66" s="42">
        <f t="shared" si="18"/>
        <v>0.9285714285714286</v>
      </c>
    </row>
    <row r="67" spans="1:25" ht="14.6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12</v>
      </c>
      <c r="H67" s="40">
        <f t="shared" si="14"/>
        <v>2</v>
      </c>
      <c r="I67" s="42">
        <f t="shared" si="19"/>
        <v>0.8571428571428571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12</v>
      </c>
      <c r="X67" s="40">
        <f t="shared" si="15"/>
        <v>4</v>
      </c>
      <c r="Y67" s="42">
        <f t="shared" si="18"/>
        <v>0.75</v>
      </c>
    </row>
    <row r="68" spans="1:25" ht="14.6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15</v>
      </c>
      <c r="H68" s="40">
        <f t="shared" si="14"/>
        <v>15</v>
      </c>
      <c r="I68" s="42">
        <f t="shared" si="19"/>
        <v>0.5</v>
      </c>
      <c r="J68" s="40"/>
      <c r="K68" s="41"/>
      <c r="L68" s="40"/>
      <c r="M68" s="42"/>
      <c r="N68" s="40">
        <v>2</v>
      </c>
      <c r="O68" s="41">
        <v>2</v>
      </c>
      <c r="P68" s="40">
        <f>N68-O68</f>
        <v>0</v>
      </c>
      <c r="Q68" s="42">
        <f t="shared" si="20"/>
        <v>1</v>
      </c>
      <c r="R68" s="42"/>
      <c r="S68" s="43"/>
      <c r="T68" s="42"/>
      <c r="U68" s="42"/>
      <c r="V68" s="40">
        <f t="shared" si="16"/>
        <v>32</v>
      </c>
      <c r="W68" s="40">
        <f t="shared" si="17"/>
        <v>17</v>
      </c>
      <c r="X68" s="40">
        <f t="shared" si="15"/>
        <v>15</v>
      </c>
      <c r="Y68" s="42">
        <f t="shared" si="18"/>
        <v>0.53125</v>
      </c>
    </row>
    <row r="69" spans="1:25" ht="14.6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10</v>
      </c>
      <c r="H69" s="40">
        <f t="shared" si="14"/>
        <v>5</v>
      </c>
      <c r="I69" s="42">
        <f t="shared" si="19"/>
        <v>0.66666666666666663</v>
      </c>
      <c r="J69" s="40"/>
      <c r="K69" s="41"/>
      <c r="L69" s="40"/>
      <c r="M69" s="42"/>
      <c r="N69" s="40">
        <v>2</v>
      </c>
      <c r="O69" s="41">
        <v>0</v>
      </c>
      <c r="P69" s="40">
        <f>N69-O69</f>
        <v>2</v>
      </c>
      <c r="Q69" s="42">
        <f t="shared" si="20"/>
        <v>0</v>
      </c>
      <c r="R69" s="42"/>
      <c r="S69" s="43"/>
      <c r="T69" s="42"/>
      <c r="U69" s="42"/>
      <c r="V69" s="40">
        <f t="shared" si="16"/>
        <v>17</v>
      </c>
      <c r="W69" s="40">
        <f t="shared" si="17"/>
        <v>10</v>
      </c>
      <c r="X69" s="40">
        <f t="shared" si="15"/>
        <v>7</v>
      </c>
      <c r="Y69" s="42">
        <f t="shared" si="18"/>
        <v>0.58823529411764708</v>
      </c>
    </row>
    <row r="70" spans="1:25" s="44" customFormat="1" ht="14.6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119</v>
      </c>
      <c r="H70" s="27">
        <f>SUM(H55:H69)</f>
        <v>47</v>
      </c>
      <c r="I70" s="28">
        <f t="shared" si="19"/>
        <v>0.7168674698795181</v>
      </c>
      <c r="J70" s="27">
        <f>SUM(J55:J69)</f>
        <v>9</v>
      </c>
      <c r="K70" s="27">
        <f>SUM(K55:K69)</f>
        <v>5</v>
      </c>
      <c r="L70" s="27">
        <f>J70-K70</f>
        <v>4</v>
      </c>
      <c r="M70" s="28">
        <f>K70/J70</f>
        <v>0.55555555555555558</v>
      </c>
      <c r="N70" s="27">
        <f>SUM(N55:N69)</f>
        <v>20</v>
      </c>
      <c r="O70" s="27">
        <f>SUM(O55:O69)</f>
        <v>12</v>
      </c>
      <c r="P70" s="27">
        <f>SUM(P55:P69)</f>
        <v>9</v>
      </c>
      <c r="Q70" s="28">
        <f t="shared" si="20"/>
        <v>0.6</v>
      </c>
      <c r="R70" s="28"/>
      <c r="S70" s="28"/>
      <c r="T70" s="28"/>
      <c r="U70" s="28"/>
      <c r="V70" s="27">
        <f>SUM(V55:V69)</f>
        <v>195</v>
      </c>
      <c r="W70" s="27">
        <f>SUM(W55:W69)</f>
        <v>136</v>
      </c>
      <c r="X70" s="27">
        <f>SUM(X55:X69)</f>
        <v>59</v>
      </c>
      <c r="Y70" s="28">
        <f t="shared" si="18"/>
        <v>0.6974358974358974</v>
      </c>
    </row>
    <row r="71" spans="1:25" ht="14.6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>
        <v>1</v>
      </c>
      <c r="P71" s="47">
        <f>N71-O71</f>
        <v>1</v>
      </c>
      <c r="Q71" s="49">
        <f t="shared" si="20"/>
        <v>0.5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1</v>
      </c>
      <c r="X71" s="47">
        <f t="shared" ref="X71:X84" si="24">V71-W71</f>
        <v>3</v>
      </c>
      <c r="Y71" s="49">
        <f t="shared" si="18"/>
        <v>0.25</v>
      </c>
    </row>
    <row r="72" spans="1:25" ht="14.6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14</v>
      </c>
      <c r="H72" s="47">
        <f t="shared" si="21"/>
        <v>0</v>
      </c>
      <c r="I72" s="49">
        <f t="shared" si="19"/>
        <v>1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14</v>
      </c>
      <c r="X72" s="47">
        <f t="shared" si="24"/>
        <v>0</v>
      </c>
      <c r="Y72" s="49">
        <f t="shared" si="18"/>
        <v>1</v>
      </c>
    </row>
    <row r="73" spans="1:25" ht="14.6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4</v>
      </c>
      <c r="H73" s="47">
        <f t="shared" si="21"/>
        <v>1</v>
      </c>
      <c r="I73" s="49">
        <f t="shared" si="19"/>
        <v>0.8</v>
      </c>
      <c r="J73" s="50">
        <v>5</v>
      </c>
      <c r="K73" s="48"/>
      <c r="L73" s="47">
        <f>J73-K73</f>
        <v>5</v>
      </c>
      <c r="M73" s="49">
        <f>K73/J73</f>
        <v>0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4</v>
      </c>
      <c r="X73" s="47">
        <f t="shared" si="24"/>
        <v>6</v>
      </c>
      <c r="Y73" s="49">
        <f t="shared" si="18"/>
        <v>0.4</v>
      </c>
    </row>
    <row r="74" spans="1:25" ht="14.6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31</v>
      </c>
      <c r="H74" s="47">
        <f t="shared" si="21"/>
        <v>30</v>
      </c>
      <c r="I74" s="49">
        <f t="shared" si="19"/>
        <v>0.50819672131147542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31</v>
      </c>
      <c r="X74" s="47">
        <f t="shared" si="24"/>
        <v>30</v>
      </c>
      <c r="Y74" s="49">
        <f t="shared" si="18"/>
        <v>0.50819672131147542</v>
      </c>
    </row>
    <row r="75" spans="1:25" ht="14.6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21"/>
        <v>0</v>
      </c>
      <c r="I75" s="49">
        <f t="shared" si="19"/>
        <v>1</v>
      </c>
      <c r="J75" s="50">
        <v>2</v>
      </c>
      <c r="K75" s="48">
        <v>2</v>
      </c>
      <c r="L75" s="47">
        <f>J75-K75</f>
        <v>0</v>
      </c>
      <c r="M75" s="49">
        <f>K75/J75</f>
        <v>1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17</v>
      </c>
      <c r="X75" s="47">
        <f t="shared" si="24"/>
        <v>1</v>
      </c>
      <c r="Y75" s="49">
        <f t="shared" si="18"/>
        <v>0.94444444444444442</v>
      </c>
    </row>
    <row r="76" spans="1:25" ht="14.6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8</v>
      </c>
      <c r="H76" s="47">
        <f t="shared" si="21"/>
        <v>9</v>
      </c>
      <c r="I76" s="49">
        <f t="shared" si="19"/>
        <v>0.47058823529411764</v>
      </c>
      <c r="J76" s="50"/>
      <c r="K76" s="48"/>
      <c r="L76" s="47"/>
      <c r="M76" s="49"/>
      <c r="N76" s="47">
        <v>5</v>
      </c>
      <c r="O76" s="48">
        <v>5</v>
      </c>
      <c r="P76" s="47">
        <f>N76-O76</f>
        <v>0</v>
      </c>
      <c r="Q76" s="49">
        <f>O76/N76</f>
        <v>1</v>
      </c>
      <c r="R76" s="49"/>
      <c r="S76" s="51"/>
      <c r="T76" s="49"/>
      <c r="U76" s="49"/>
      <c r="V76" s="47">
        <f t="shared" si="22"/>
        <v>22</v>
      </c>
      <c r="W76" s="47">
        <f t="shared" si="23"/>
        <v>13</v>
      </c>
      <c r="X76" s="47">
        <f t="shared" si="24"/>
        <v>9</v>
      </c>
      <c r="Y76" s="49">
        <f t="shared" si="18"/>
        <v>0.59090909090909094</v>
      </c>
    </row>
    <row r="77" spans="1:25" ht="14.6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1</v>
      </c>
      <c r="H77" s="47">
        <f t="shared" si="21"/>
        <v>6</v>
      </c>
      <c r="I77" s="49">
        <f t="shared" si="19"/>
        <v>0.14285714285714285</v>
      </c>
      <c r="J77" s="50"/>
      <c r="K77" s="48"/>
      <c r="L77" s="47"/>
      <c r="M77" s="49"/>
      <c r="N77" s="47">
        <v>10</v>
      </c>
      <c r="O77" s="48">
        <v>0</v>
      </c>
      <c r="P77" s="47">
        <f>N77-O77</f>
        <v>10</v>
      </c>
      <c r="Q77" s="49">
        <f>O77/N77</f>
        <v>0</v>
      </c>
      <c r="R77" s="49"/>
      <c r="S77" s="51"/>
      <c r="T77" s="49"/>
      <c r="U77" s="49"/>
      <c r="V77" s="47">
        <f t="shared" si="22"/>
        <v>17</v>
      </c>
      <c r="W77" s="47">
        <f t="shared" si="23"/>
        <v>1</v>
      </c>
      <c r="X77" s="47">
        <f t="shared" si="24"/>
        <v>16</v>
      </c>
      <c r="Y77" s="49">
        <f t="shared" si="18"/>
        <v>5.8823529411764705E-2</v>
      </c>
    </row>
    <row r="78" spans="1:25" ht="14.6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13</v>
      </c>
      <c r="H78" s="47">
        <f t="shared" si="21"/>
        <v>15</v>
      </c>
      <c r="I78" s="49">
        <f t="shared" si="19"/>
        <v>0.4642857142857143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4</v>
      </c>
      <c r="P78" s="47">
        <f>N78-O78</f>
        <v>3</v>
      </c>
      <c r="Q78" s="49">
        <f>O78/N78</f>
        <v>0.5714285714285714</v>
      </c>
      <c r="R78" s="49"/>
      <c r="S78" s="51"/>
      <c r="T78" s="49"/>
      <c r="U78" s="49"/>
      <c r="V78" s="47">
        <f t="shared" si="22"/>
        <v>39</v>
      </c>
      <c r="W78" s="47">
        <f t="shared" si="23"/>
        <v>17</v>
      </c>
      <c r="X78" s="47">
        <f t="shared" si="24"/>
        <v>22</v>
      </c>
      <c r="Y78" s="49">
        <f t="shared" si="18"/>
        <v>0.4358974358974359</v>
      </c>
    </row>
    <row r="79" spans="1:25" ht="14.6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4</v>
      </c>
      <c r="H79" s="47">
        <f t="shared" si="21"/>
        <v>6</v>
      </c>
      <c r="I79" s="49">
        <f t="shared" si="19"/>
        <v>0.4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4</v>
      </c>
      <c r="X79" s="47">
        <f t="shared" si="24"/>
        <v>6</v>
      </c>
      <c r="Y79" s="49">
        <f t="shared" si="18"/>
        <v>0.4</v>
      </c>
    </row>
    <row r="80" spans="1:25" ht="14.6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9</v>
      </c>
      <c r="H80" s="47">
        <f t="shared" si="21"/>
        <v>1</v>
      </c>
      <c r="I80" s="49">
        <f t="shared" si="19"/>
        <v>0.9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9</v>
      </c>
      <c r="X80" s="47">
        <f t="shared" si="24"/>
        <v>1</v>
      </c>
      <c r="Y80" s="49">
        <f t="shared" si="18"/>
        <v>0.9</v>
      </c>
    </row>
    <row r="81" spans="1:25" ht="14.6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10</v>
      </c>
      <c r="H81" s="47">
        <f t="shared" si="21"/>
        <v>0</v>
      </c>
      <c r="I81" s="49">
        <f t="shared" si="19"/>
        <v>1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10</v>
      </c>
      <c r="X81" s="47">
        <f t="shared" si="24"/>
        <v>0</v>
      </c>
      <c r="Y81" s="49">
        <f t="shared" si="18"/>
        <v>1</v>
      </c>
    </row>
    <row r="82" spans="1:25" ht="14.6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4</v>
      </c>
      <c r="H82" s="47">
        <f t="shared" si="21"/>
        <v>4</v>
      </c>
      <c r="I82" s="49">
        <f t="shared" si="19"/>
        <v>0.5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4</v>
      </c>
      <c r="X82" s="47">
        <f t="shared" si="24"/>
        <v>4</v>
      </c>
      <c r="Y82" s="49">
        <f t="shared" si="18"/>
        <v>0.5</v>
      </c>
    </row>
    <row r="83" spans="1:25" ht="14.6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9</v>
      </c>
      <c r="H83" s="47">
        <f t="shared" si="21"/>
        <v>0</v>
      </c>
      <c r="I83" s="49">
        <f t="shared" si="19"/>
        <v>1</v>
      </c>
      <c r="J83" s="50"/>
      <c r="K83" s="48"/>
      <c r="L83" s="47"/>
      <c r="M83" s="49"/>
      <c r="N83" s="47">
        <v>2</v>
      </c>
      <c r="O83" s="48">
        <v>0</v>
      </c>
      <c r="P83" s="47">
        <f>N83-O83</f>
        <v>2</v>
      </c>
      <c r="Q83" s="49">
        <f>O83/N83</f>
        <v>0</v>
      </c>
      <c r="R83" s="49"/>
      <c r="S83" s="51"/>
      <c r="T83" s="49"/>
      <c r="U83" s="49"/>
      <c r="V83" s="47">
        <f t="shared" si="22"/>
        <v>11</v>
      </c>
      <c r="W83" s="47">
        <f t="shared" si="23"/>
        <v>9</v>
      </c>
      <c r="X83" s="47">
        <f t="shared" si="24"/>
        <v>2</v>
      </c>
      <c r="Y83" s="49">
        <f t="shared" si="18"/>
        <v>0.81818181818181823</v>
      </c>
    </row>
    <row r="84" spans="1:25" ht="14.6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4</v>
      </c>
      <c r="H84" s="47">
        <f t="shared" si="21"/>
        <v>4</v>
      </c>
      <c r="I84" s="49">
        <f t="shared" si="19"/>
        <v>0.5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4</v>
      </c>
      <c r="X84" s="47">
        <f t="shared" si="24"/>
        <v>6</v>
      </c>
      <c r="Y84" s="49">
        <f t="shared" si="18"/>
        <v>0.4</v>
      </c>
    </row>
    <row r="85" spans="1:25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126</v>
      </c>
      <c r="H85" s="27">
        <f>SUM(H71:H84)</f>
        <v>78</v>
      </c>
      <c r="I85" s="28">
        <f t="shared" si="19"/>
        <v>0.61764705882352944</v>
      </c>
      <c r="J85" s="27">
        <f>SUM(J71:J84)</f>
        <v>11</v>
      </c>
      <c r="K85" s="27">
        <f>SUM(K71:K84)</f>
        <v>2</v>
      </c>
      <c r="L85" s="27">
        <f>J85-K85</f>
        <v>9</v>
      </c>
      <c r="M85" s="28">
        <f>K85/J85</f>
        <v>0.18181818181818182</v>
      </c>
      <c r="N85" s="27">
        <f>SUM(N71:N84)</f>
        <v>29</v>
      </c>
      <c r="O85" s="27">
        <f>SUM(O71:O84)</f>
        <v>10</v>
      </c>
      <c r="P85" s="27">
        <f>SUM(P71:P84)</f>
        <v>19</v>
      </c>
      <c r="Q85" s="28">
        <f>O85/N85</f>
        <v>0.34482758620689657</v>
      </c>
      <c r="R85" s="28"/>
      <c r="S85" s="28"/>
      <c r="T85" s="28"/>
      <c r="U85" s="28"/>
      <c r="V85" s="27">
        <f>SUM(V71:V84)</f>
        <v>244</v>
      </c>
      <c r="W85" s="27">
        <f>SUM(W71:W84)</f>
        <v>138</v>
      </c>
      <c r="X85" s="27">
        <f>SUM(X71:X84)</f>
        <v>106</v>
      </c>
      <c r="Y85" s="28">
        <f t="shared" si="18"/>
        <v>0.56557377049180324</v>
      </c>
    </row>
    <row r="86" spans="1:25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993</v>
      </c>
      <c r="G86" s="27">
        <f>G38+G54+G70+G85</f>
        <v>714</v>
      </c>
      <c r="H86" s="27">
        <f>H38+H54+H70+H85</f>
        <v>279</v>
      </c>
      <c r="I86" s="28">
        <f t="shared" si="19"/>
        <v>0.7190332326283988</v>
      </c>
      <c r="J86" s="27">
        <f>J38+J54+J70+J85</f>
        <v>83</v>
      </c>
      <c r="K86" s="27">
        <f>K38+K54+K70+K85</f>
        <v>47</v>
      </c>
      <c r="L86" s="27">
        <f>L38+L54+L70+L85</f>
        <v>36</v>
      </c>
      <c r="M86" s="28">
        <f>K86/J86</f>
        <v>0.5662650602409639</v>
      </c>
      <c r="N86" s="27">
        <f>N38+N54+N70+N85</f>
        <v>172</v>
      </c>
      <c r="O86" s="27">
        <f>O38+O54+O70+O85</f>
        <v>76</v>
      </c>
      <c r="P86" s="27">
        <f>P38+P54+P70+P85</f>
        <v>97</v>
      </c>
      <c r="Q86" s="28">
        <f>O86/N86</f>
        <v>0.44186046511627908</v>
      </c>
      <c r="R86" s="53">
        <f>R38+R54</f>
        <v>9</v>
      </c>
      <c r="S86" s="53">
        <f>S38+S54</f>
        <v>2</v>
      </c>
      <c r="T86" s="53">
        <f>T38+T54</f>
        <v>7</v>
      </c>
      <c r="U86" s="28">
        <f>S86/R86</f>
        <v>0.22222222222222221</v>
      </c>
      <c r="V86" s="27">
        <f>V38+V54+V70+V85</f>
        <v>1257</v>
      </c>
      <c r="W86" s="27">
        <f>G86+K86+O86+S86</f>
        <v>839</v>
      </c>
      <c r="X86" s="27">
        <f>V86-W86</f>
        <v>418</v>
      </c>
      <c r="Y86" s="28">
        <f t="shared" si="18"/>
        <v>0.66746221161495622</v>
      </c>
    </row>
    <row r="87" spans="1:25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25" ht="12.7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25" ht="12.75" customHeight="1">
      <c r="A92" s="99" t="s">
        <v>224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461</v>
      </c>
      <c r="G96" s="58">
        <f t="shared" si="25"/>
        <v>338</v>
      </c>
      <c r="H96" s="58">
        <f t="shared" si="25"/>
        <v>123</v>
      </c>
      <c r="I96" s="59">
        <f t="shared" si="25"/>
        <v>0.73318872017353576</v>
      </c>
      <c r="J96" s="58">
        <f t="shared" si="25"/>
        <v>41</v>
      </c>
      <c r="K96" s="58">
        <f t="shared" si="25"/>
        <v>20</v>
      </c>
      <c r="L96" s="58">
        <f t="shared" si="25"/>
        <v>21</v>
      </c>
      <c r="M96" s="59">
        <f t="shared" si="25"/>
        <v>0.48780487804878048</v>
      </c>
      <c r="N96" s="58">
        <f t="shared" si="25"/>
        <v>103</v>
      </c>
      <c r="O96" s="58">
        <f t="shared" si="25"/>
        <v>43</v>
      </c>
      <c r="P96" s="58">
        <f t="shared" si="25"/>
        <v>60</v>
      </c>
      <c r="Q96" s="59">
        <f t="shared" si="25"/>
        <v>0.41747572815533979</v>
      </c>
      <c r="R96" s="58">
        <f t="shared" si="25"/>
        <v>4</v>
      </c>
      <c r="S96" s="58">
        <f t="shared" si="25"/>
        <v>2</v>
      </c>
      <c r="T96" s="58">
        <f t="shared" si="25"/>
        <v>2</v>
      </c>
      <c r="U96" s="59">
        <f t="shared" si="25"/>
        <v>0.5</v>
      </c>
      <c r="V96" s="58">
        <f t="shared" si="25"/>
        <v>609</v>
      </c>
      <c r="W96" s="58">
        <f t="shared" si="25"/>
        <v>403</v>
      </c>
      <c r="X96" s="58">
        <f t="shared" si="25"/>
        <v>206</v>
      </c>
      <c r="Y96" s="59">
        <f t="shared" si="25"/>
        <v>0.6617405582922824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131</v>
      </c>
      <c r="H97" s="60">
        <f t="shared" si="26"/>
        <v>31</v>
      </c>
      <c r="I97" s="61">
        <f t="shared" si="26"/>
        <v>0.80864197530864201</v>
      </c>
      <c r="J97" s="60">
        <f t="shared" si="26"/>
        <v>22</v>
      </c>
      <c r="K97" s="60">
        <f t="shared" si="26"/>
        <v>20</v>
      </c>
      <c r="L97" s="60">
        <f t="shared" si="26"/>
        <v>2</v>
      </c>
      <c r="M97" s="61">
        <f t="shared" si="26"/>
        <v>0.90909090909090906</v>
      </c>
      <c r="N97" s="60">
        <f t="shared" si="26"/>
        <v>20</v>
      </c>
      <c r="O97" s="60">
        <f t="shared" si="26"/>
        <v>11</v>
      </c>
      <c r="P97" s="60">
        <f t="shared" si="26"/>
        <v>9</v>
      </c>
      <c r="Q97" s="61">
        <f t="shared" si="26"/>
        <v>0.55000000000000004</v>
      </c>
      <c r="R97" s="60">
        <f t="shared" si="26"/>
        <v>5</v>
      </c>
      <c r="S97" s="60">
        <f t="shared" si="26"/>
        <v>0</v>
      </c>
      <c r="T97" s="60">
        <f t="shared" si="26"/>
        <v>5</v>
      </c>
      <c r="U97" s="61">
        <f t="shared" si="26"/>
        <v>0</v>
      </c>
      <c r="V97" s="60">
        <f t="shared" si="26"/>
        <v>209</v>
      </c>
      <c r="W97" s="60">
        <f t="shared" si="26"/>
        <v>162</v>
      </c>
      <c r="X97" s="60">
        <f t="shared" si="26"/>
        <v>47</v>
      </c>
      <c r="Y97" s="61">
        <f t="shared" si="26"/>
        <v>0.77511961722488043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119</v>
      </c>
      <c r="H98" s="62">
        <f t="shared" si="27"/>
        <v>47</v>
      </c>
      <c r="I98" s="63">
        <f t="shared" si="27"/>
        <v>0.7168674698795181</v>
      </c>
      <c r="J98" s="62">
        <f t="shared" si="27"/>
        <v>9</v>
      </c>
      <c r="K98" s="62">
        <f t="shared" si="27"/>
        <v>5</v>
      </c>
      <c r="L98" s="62">
        <f t="shared" si="27"/>
        <v>4</v>
      </c>
      <c r="M98" s="63">
        <f t="shared" si="27"/>
        <v>0.55555555555555558</v>
      </c>
      <c r="N98" s="62">
        <f t="shared" si="27"/>
        <v>20</v>
      </c>
      <c r="O98" s="62">
        <f t="shared" si="27"/>
        <v>12</v>
      </c>
      <c r="P98" s="62">
        <f t="shared" si="27"/>
        <v>9</v>
      </c>
      <c r="Q98" s="63">
        <f t="shared" si="27"/>
        <v>0.6</v>
      </c>
      <c r="R98" s="63"/>
      <c r="S98" s="63"/>
      <c r="T98" s="63"/>
      <c r="U98" s="63"/>
      <c r="V98" s="62">
        <f>V70</f>
        <v>195</v>
      </c>
      <c r="W98" s="62">
        <f>W70</f>
        <v>136</v>
      </c>
      <c r="X98" s="62">
        <f>X70</f>
        <v>59</v>
      </c>
      <c r="Y98" s="63">
        <f>Y70</f>
        <v>0.6974358974358974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126</v>
      </c>
      <c r="H99" s="64">
        <f t="shared" si="28"/>
        <v>78</v>
      </c>
      <c r="I99" s="65">
        <f t="shared" si="28"/>
        <v>0.61764705882352944</v>
      </c>
      <c r="J99" s="64">
        <f t="shared" si="28"/>
        <v>11</v>
      </c>
      <c r="K99" s="64">
        <f t="shared" si="28"/>
        <v>2</v>
      </c>
      <c r="L99" s="64">
        <f t="shared" si="28"/>
        <v>9</v>
      </c>
      <c r="M99" s="65">
        <f t="shared" si="28"/>
        <v>0.18181818181818182</v>
      </c>
      <c r="N99" s="64">
        <f t="shared" si="28"/>
        <v>29</v>
      </c>
      <c r="O99" s="64">
        <f t="shared" si="28"/>
        <v>10</v>
      </c>
      <c r="P99" s="64">
        <f t="shared" si="28"/>
        <v>19</v>
      </c>
      <c r="Q99" s="65">
        <f t="shared" si="28"/>
        <v>0.34482758620689657</v>
      </c>
      <c r="R99" s="65"/>
      <c r="S99" s="65"/>
      <c r="T99" s="65"/>
      <c r="U99" s="65"/>
      <c r="V99" s="64">
        <f>V85</f>
        <v>244</v>
      </c>
      <c r="W99" s="64">
        <f>W85</f>
        <v>138</v>
      </c>
      <c r="X99" s="64">
        <f>X85</f>
        <v>106</v>
      </c>
      <c r="Y99" s="65">
        <f>Y85</f>
        <v>0.56557377049180324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993</v>
      </c>
      <c r="G100" s="18">
        <f t="shared" si="29"/>
        <v>714</v>
      </c>
      <c r="H100" s="18">
        <f t="shared" si="29"/>
        <v>279</v>
      </c>
      <c r="I100" s="66">
        <f t="shared" si="29"/>
        <v>0.7190332326283988</v>
      </c>
      <c r="J100" s="18">
        <f t="shared" si="29"/>
        <v>83</v>
      </c>
      <c r="K100" s="18">
        <f t="shared" si="29"/>
        <v>47</v>
      </c>
      <c r="L100" s="18">
        <f t="shared" si="29"/>
        <v>36</v>
      </c>
      <c r="M100" s="66">
        <f t="shared" si="29"/>
        <v>0.5662650602409639</v>
      </c>
      <c r="N100" s="18">
        <f t="shared" si="29"/>
        <v>172</v>
      </c>
      <c r="O100" s="18">
        <f t="shared" si="29"/>
        <v>76</v>
      </c>
      <c r="P100" s="18">
        <f t="shared" si="29"/>
        <v>97</v>
      </c>
      <c r="Q100" s="66">
        <f t="shared" si="29"/>
        <v>0.44186046511627908</v>
      </c>
      <c r="R100" s="67">
        <f t="shared" ref="R100:X100" si="30">R86</f>
        <v>9</v>
      </c>
      <c r="S100" s="67">
        <f t="shared" si="30"/>
        <v>2</v>
      </c>
      <c r="T100" s="67">
        <f t="shared" si="30"/>
        <v>7</v>
      </c>
      <c r="U100" s="66">
        <f t="shared" si="30"/>
        <v>0.22222222222222221</v>
      </c>
      <c r="V100" s="18">
        <f t="shared" si="30"/>
        <v>1257</v>
      </c>
      <c r="W100" s="18">
        <f t="shared" si="30"/>
        <v>839</v>
      </c>
      <c r="X100" s="18">
        <f t="shared" si="30"/>
        <v>418</v>
      </c>
      <c r="Y100" s="66">
        <f>W100/V100</f>
        <v>0.66746221161495622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11" spans="1:25" ht="38.85" customHeight="1">
      <c r="E111" s="124" t="s">
        <v>26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 customHeight="1">
      <c r="E113" s="128" t="s">
        <v>6</v>
      </c>
      <c r="F113" s="128"/>
      <c r="G113" s="128"/>
      <c r="H113" s="128"/>
      <c r="I113" s="129">
        <f>F86+J86</f>
        <v>1076</v>
      </c>
      <c r="J113" s="129"/>
      <c r="K113" s="129"/>
      <c r="L113" s="130">
        <f>G86+K86</f>
        <v>761</v>
      </c>
      <c r="M113" s="130"/>
      <c r="N113" s="130"/>
      <c r="O113" s="130">
        <f>I113-L113</f>
        <v>315</v>
      </c>
      <c r="P113" s="130"/>
      <c r="Q113" s="130"/>
      <c r="R113" s="131">
        <f>L113/I113</f>
        <v>0.70724907063197029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78</v>
      </c>
      <c r="M114" s="130"/>
      <c r="N114" s="130"/>
      <c r="O114" s="130">
        <f>I114-L114</f>
        <v>103</v>
      </c>
      <c r="P114" s="130"/>
      <c r="Q114" s="130"/>
      <c r="R114" s="131">
        <f>L114/I114</f>
        <v>0.43093922651933703</v>
      </c>
      <c r="S114" s="131"/>
      <c r="T114" s="131"/>
    </row>
    <row r="115" spans="5:20" ht="15.75" customHeight="1">
      <c r="E115" s="128" t="s">
        <v>8</v>
      </c>
      <c r="F115" s="128"/>
      <c r="G115" s="128"/>
      <c r="H115" s="128"/>
      <c r="I115" s="129">
        <f>SUM(I113:I114)</f>
        <v>1257</v>
      </c>
      <c r="J115" s="129"/>
      <c r="K115" s="129"/>
      <c r="L115" s="130">
        <f>SUM(L113:L114)</f>
        <v>839</v>
      </c>
      <c r="M115" s="130"/>
      <c r="N115" s="130"/>
      <c r="O115" s="130">
        <f>SUM(O113:O114)</f>
        <v>418</v>
      </c>
      <c r="P115" s="130"/>
      <c r="Q115" s="130"/>
      <c r="R115" s="131">
        <f>L115/I115</f>
        <v>0.66746221161495622</v>
      </c>
      <c r="S115" s="131"/>
      <c r="T115" s="131"/>
    </row>
    <row r="116" spans="5:20" ht="15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 ht="31.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2.7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25.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4.65" customHeight="1">
      <c r="E121" s="68" t="s">
        <v>54</v>
      </c>
      <c r="F121" s="71">
        <v>1973</v>
      </c>
      <c r="G121" s="71">
        <v>791</v>
      </c>
      <c r="H121" s="71"/>
      <c r="I121" s="72">
        <f>G121/F121</f>
        <v>0.40091231626964013</v>
      </c>
      <c r="J121" s="71">
        <v>452</v>
      </c>
      <c r="K121" s="71">
        <v>104</v>
      </c>
      <c r="L121" s="71"/>
      <c r="M121" s="72">
        <f>K121/J121</f>
        <v>0.23008849557522124</v>
      </c>
    </row>
    <row r="122" spans="5:20" ht="14.65" customHeight="1">
      <c r="E122" s="68" t="s">
        <v>99</v>
      </c>
      <c r="F122" s="71">
        <v>1387</v>
      </c>
      <c r="G122" s="71">
        <v>407</v>
      </c>
      <c r="H122" s="71">
        <f>F122-G122</f>
        <v>980</v>
      </c>
      <c r="I122" s="72">
        <f>G122/F122</f>
        <v>0.29343907714491707</v>
      </c>
      <c r="J122" s="71">
        <v>420</v>
      </c>
      <c r="K122" s="71">
        <v>72</v>
      </c>
      <c r="L122" s="71">
        <f>J122-K122</f>
        <v>348</v>
      </c>
      <c r="M122" s="72">
        <f>K122/J122</f>
        <v>0.17142857142857143</v>
      </c>
    </row>
    <row r="123" spans="5:20" ht="14.65" customHeight="1">
      <c r="E123" s="68" t="s">
        <v>123</v>
      </c>
      <c r="F123" s="71">
        <v>1421</v>
      </c>
      <c r="G123" s="71">
        <v>449</v>
      </c>
      <c r="H123" s="71">
        <f>F123-G123</f>
        <v>972</v>
      </c>
      <c r="I123" s="72">
        <f>G123/F123</f>
        <v>0.3159746657283603</v>
      </c>
      <c r="J123" s="71">
        <v>367</v>
      </c>
      <c r="K123" s="71">
        <v>66</v>
      </c>
      <c r="L123" s="71">
        <f>J123-K123</f>
        <v>301</v>
      </c>
      <c r="M123" s="72">
        <f>K123/J123</f>
        <v>0.17983651226158037</v>
      </c>
    </row>
    <row r="124" spans="5:20" ht="14.65" customHeight="1">
      <c r="E124" s="68" t="s">
        <v>146</v>
      </c>
      <c r="F124" s="71">
        <v>1921</v>
      </c>
      <c r="G124" s="71">
        <v>702</v>
      </c>
      <c r="H124" s="71">
        <f>F124-G124</f>
        <v>1219</v>
      </c>
      <c r="I124" s="72">
        <f>G124/F124</f>
        <v>0.36543466944299846</v>
      </c>
      <c r="J124" s="71">
        <v>454</v>
      </c>
      <c r="K124" s="71">
        <v>79</v>
      </c>
      <c r="L124" s="71">
        <f>J124-K124</f>
        <v>375</v>
      </c>
      <c r="M124" s="72">
        <f>K124/J124</f>
        <v>0.17400881057268722</v>
      </c>
    </row>
    <row r="125" spans="5:20" ht="12.75" customHeight="1">
      <c r="E125" s="68" t="s">
        <v>175</v>
      </c>
      <c r="F125" s="68">
        <f>F121+F122+F123+F124</f>
        <v>6702</v>
      </c>
      <c r="G125" s="68">
        <f>G121+G122+G123+G124</f>
        <v>2349</v>
      </c>
      <c r="H125" s="68">
        <f>H121+H122+H123+H124</f>
        <v>3171</v>
      </c>
      <c r="I125" s="73">
        <f>G125/F125</f>
        <v>0.35049239033124441</v>
      </c>
      <c r="J125" s="68">
        <f>J121+J122+J123+J124</f>
        <v>1693</v>
      </c>
      <c r="K125" s="68">
        <f>K121+K122+K123+K124</f>
        <v>321</v>
      </c>
      <c r="L125" s="68">
        <f>L121+L122+L123+L124</f>
        <v>1024</v>
      </c>
      <c r="M125" s="73">
        <f>K125/J125</f>
        <v>0.18960425280567042</v>
      </c>
    </row>
    <row r="126" spans="5:20" ht="12.75" customHeight="1">
      <c r="E126" s="74" t="s">
        <v>184</v>
      </c>
      <c r="H126" s="75"/>
    </row>
    <row r="127" spans="5:20" ht="12.75" customHeight="1">
      <c r="E127" s="74" t="s">
        <v>185</v>
      </c>
      <c r="H127" s="75"/>
    </row>
    <row r="137" spans="1:21" ht="14.6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4.6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4.6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4.65" customHeight="1">
      <c r="A140" s="99" t="s">
        <v>223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4.6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4.6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4.65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502</v>
      </c>
      <c r="G143" s="76">
        <f t="shared" si="31"/>
        <v>358</v>
      </c>
      <c r="H143" s="76">
        <f>F143-G143</f>
        <v>144</v>
      </c>
      <c r="I143" s="77">
        <f>G143/F143</f>
        <v>0.71314741035856577</v>
      </c>
      <c r="J143" s="78">
        <f t="shared" ref="J143:K147" si="32">F121</f>
        <v>1973</v>
      </c>
      <c r="K143" s="78">
        <f t="shared" si="32"/>
        <v>791</v>
      </c>
      <c r="L143" s="79">
        <f>J143-K143</f>
        <v>1182</v>
      </c>
      <c r="M143" s="77">
        <f>K143/J143</f>
        <v>0.40091231626964013</v>
      </c>
      <c r="N143" s="76">
        <f t="shared" ref="N143:O147" si="33">N96+R96</f>
        <v>107</v>
      </c>
      <c r="O143" s="76">
        <f t="shared" si="33"/>
        <v>45</v>
      </c>
      <c r="P143" s="76">
        <f>N143-O143</f>
        <v>62</v>
      </c>
      <c r="Q143" s="77">
        <f>O143/N143</f>
        <v>0.42056074766355139</v>
      </c>
      <c r="R143" s="78">
        <f t="shared" ref="R143:S147" si="34">J121</f>
        <v>452</v>
      </c>
      <c r="S143" s="78">
        <f t="shared" si="34"/>
        <v>104</v>
      </c>
      <c r="T143" s="79">
        <f>R143-S143</f>
        <v>348</v>
      </c>
      <c r="U143" s="77">
        <f>S143/R143</f>
        <v>0.23008849557522124</v>
      </c>
    </row>
    <row r="144" spans="1:21" ht="14.65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151</v>
      </c>
      <c r="H144" s="80">
        <f>F144-G144</f>
        <v>33</v>
      </c>
      <c r="I144" s="81">
        <f>G144/F144</f>
        <v>0.82065217391304346</v>
      </c>
      <c r="J144" s="82">
        <f t="shared" si="32"/>
        <v>1387</v>
      </c>
      <c r="K144" s="82">
        <f t="shared" si="32"/>
        <v>407</v>
      </c>
      <c r="L144" s="83">
        <f>J144-K144</f>
        <v>980</v>
      </c>
      <c r="M144" s="81">
        <f>K144/J144</f>
        <v>0.29343907714491707</v>
      </c>
      <c r="N144" s="80">
        <f t="shared" si="33"/>
        <v>25</v>
      </c>
      <c r="O144" s="80">
        <f t="shared" si="33"/>
        <v>11</v>
      </c>
      <c r="P144" s="80">
        <f>N144-O144</f>
        <v>14</v>
      </c>
      <c r="Q144" s="81">
        <f>O144/N144</f>
        <v>0.44</v>
      </c>
      <c r="R144" s="82">
        <f t="shared" si="34"/>
        <v>420</v>
      </c>
      <c r="S144" s="82">
        <f t="shared" si="34"/>
        <v>72</v>
      </c>
      <c r="T144" s="83">
        <f>R144-S144</f>
        <v>348</v>
      </c>
      <c r="U144" s="81">
        <f>S144/R144</f>
        <v>0.17142857142857143</v>
      </c>
    </row>
    <row r="145" spans="1:21" ht="14.65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124</v>
      </c>
      <c r="H145" s="84">
        <f>F145-G145</f>
        <v>51</v>
      </c>
      <c r="I145" s="85">
        <f>G145/F145</f>
        <v>0.70857142857142852</v>
      </c>
      <c r="J145" s="86">
        <f t="shared" si="32"/>
        <v>1421</v>
      </c>
      <c r="K145" s="86">
        <f t="shared" si="32"/>
        <v>449</v>
      </c>
      <c r="L145" s="87">
        <f>J145-K145</f>
        <v>972</v>
      </c>
      <c r="M145" s="85">
        <f>K145/J145</f>
        <v>0.3159746657283603</v>
      </c>
      <c r="N145" s="84">
        <f t="shared" si="33"/>
        <v>20</v>
      </c>
      <c r="O145" s="84">
        <f t="shared" si="33"/>
        <v>12</v>
      </c>
      <c r="P145" s="84">
        <f>N145-O145</f>
        <v>8</v>
      </c>
      <c r="Q145" s="85">
        <f>O145/N145</f>
        <v>0.6</v>
      </c>
      <c r="R145" s="86">
        <f t="shared" si="34"/>
        <v>367</v>
      </c>
      <c r="S145" s="86">
        <f t="shared" si="34"/>
        <v>66</v>
      </c>
      <c r="T145" s="87">
        <f>R145-S145</f>
        <v>301</v>
      </c>
      <c r="U145" s="85">
        <f>S145/R145</f>
        <v>0.17983651226158037</v>
      </c>
    </row>
    <row r="146" spans="1:21" ht="14.65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128</v>
      </c>
      <c r="H146" s="88">
        <f>F146-G146</f>
        <v>87</v>
      </c>
      <c r="I146" s="89">
        <f>G146/F146</f>
        <v>0.59534883720930232</v>
      </c>
      <c r="J146" s="90">
        <f t="shared" si="32"/>
        <v>1921</v>
      </c>
      <c r="K146" s="90">
        <f t="shared" si="32"/>
        <v>702</v>
      </c>
      <c r="L146" s="91">
        <f>J146-K146</f>
        <v>1219</v>
      </c>
      <c r="M146" s="89">
        <f>K146/J146</f>
        <v>0.36543466944299846</v>
      </c>
      <c r="N146" s="88">
        <f t="shared" si="33"/>
        <v>29</v>
      </c>
      <c r="O146" s="88">
        <f t="shared" si="33"/>
        <v>10</v>
      </c>
      <c r="P146" s="88">
        <f>N146-O146</f>
        <v>19</v>
      </c>
      <c r="Q146" s="89">
        <f>O146/N146</f>
        <v>0.34482758620689657</v>
      </c>
      <c r="R146" s="90">
        <f t="shared" si="34"/>
        <v>454</v>
      </c>
      <c r="S146" s="90">
        <f t="shared" si="34"/>
        <v>79</v>
      </c>
      <c r="T146" s="91">
        <f>R146-S146</f>
        <v>375</v>
      </c>
      <c r="U146" s="89">
        <f>S146/R146</f>
        <v>0.17400881057268722</v>
      </c>
    </row>
    <row r="147" spans="1:21" ht="14.65" customHeight="1">
      <c r="A147" s="138" t="s">
        <v>175</v>
      </c>
      <c r="B147" s="138"/>
      <c r="C147" s="138"/>
      <c r="D147" s="138"/>
      <c r="E147" s="138"/>
      <c r="F147" s="92">
        <f t="shared" si="31"/>
        <v>1076</v>
      </c>
      <c r="G147" s="92">
        <f t="shared" si="31"/>
        <v>761</v>
      </c>
      <c r="H147" s="92">
        <f>F147-G147</f>
        <v>315</v>
      </c>
      <c r="I147" s="93">
        <f>G147/F147</f>
        <v>0.70724907063197029</v>
      </c>
      <c r="J147" s="94">
        <f t="shared" si="32"/>
        <v>6702</v>
      </c>
      <c r="K147" s="94">
        <f t="shared" si="32"/>
        <v>2349</v>
      </c>
      <c r="L147" s="95">
        <f>J147-K147</f>
        <v>4353</v>
      </c>
      <c r="M147" s="93">
        <f>K147/J147</f>
        <v>0.35049239033124441</v>
      </c>
      <c r="N147" s="92">
        <f t="shared" si="33"/>
        <v>181</v>
      </c>
      <c r="O147" s="92">
        <f t="shared" si="33"/>
        <v>78</v>
      </c>
      <c r="P147" s="92">
        <f>N147-O147</f>
        <v>103</v>
      </c>
      <c r="Q147" s="93">
        <f>O147/N147</f>
        <v>0.43093922651933703</v>
      </c>
      <c r="R147" s="94">
        <f t="shared" si="34"/>
        <v>1693</v>
      </c>
      <c r="S147" s="94">
        <f t="shared" si="34"/>
        <v>321</v>
      </c>
      <c r="T147" s="95">
        <f>R147-S147</f>
        <v>1372</v>
      </c>
      <c r="U147" s="93">
        <f>S147/R147</f>
        <v>0.18960425280567042</v>
      </c>
    </row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78740157480314998" right="0.78740157480314998" top="1.181102362204725" bottom="1.181102362204725" header="0.78740157480314998" footer="0.78740157480314998"/>
  <pageSetup paperSize="0" fitToWidth="0" fitToHeight="0" pageOrder="overThenDown" orientation="portrait" horizontalDpi="0" verticalDpi="0" copies="0"/>
  <headerFooter alignWithMargins="0">
    <oddHeader>&amp;C&amp;10&amp;A</oddHeader>
    <oddFooter>&amp;C&amp;10Página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workbookViewId="0">
      <selection sqref="A1:Y1"/>
    </sheetView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8" width="5.125" customWidth="1"/>
    <col min="9" max="9" width="8.625" customWidth="1"/>
    <col min="10" max="12" width="5.125" customWidth="1"/>
    <col min="13" max="13" width="8.375" customWidth="1"/>
    <col min="14" max="16" width="5.125" customWidth="1"/>
    <col min="17" max="17" width="6.625" customWidth="1"/>
    <col min="18" max="24" width="5.125" customWidth="1"/>
    <col min="25" max="25" width="6.75" customWidth="1"/>
    <col min="26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225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4.6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14</v>
      </c>
      <c r="H8" s="23">
        <f>F8-G8</f>
        <v>0</v>
      </c>
      <c r="I8" s="25">
        <f>G8/F8</f>
        <v>1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14</v>
      </c>
      <c r="X8" s="23">
        <f t="shared" ref="X8:X37" si="2">V8-W8</f>
        <v>0</v>
      </c>
      <c r="Y8" s="25">
        <f t="shared" ref="Y8:Y39" si="3">W8/V8</f>
        <v>1</v>
      </c>
    </row>
    <row r="9" spans="1:25" ht="14.6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26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9</v>
      </c>
      <c r="P9" s="23">
        <f>N9-O9</f>
        <v>1</v>
      </c>
      <c r="Q9" s="25">
        <f>O9/N9</f>
        <v>0.9</v>
      </c>
      <c r="R9" s="23"/>
      <c r="S9" s="24"/>
      <c r="T9" s="23"/>
      <c r="U9" s="25"/>
      <c r="V9" s="23">
        <f t="shared" si="0"/>
        <v>37</v>
      </c>
      <c r="W9" s="23">
        <f t="shared" si="1"/>
        <v>36</v>
      </c>
      <c r="X9" s="23">
        <f t="shared" si="2"/>
        <v>1</v>
      </c>
      <c r="Y9" s="25">
        <f t="shared" si="3"/>
        <v>0.97297297297297303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0</v>
      </c>
      <c r="H10" s="23">
        <f>F10-G10</f>
        <v>20</v>
      </c>
      <c r="I10" s="25">
        <f>G10/F10</f>
        <v>0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0</v>
      </c>
      <c r="X10" s="23">
        <f t="shared" si="2"/>
        <v>22</v>
      </c>
      <c r="Y10" s="25">
        <f t="shared" si="3"/>
        <v>0</v>
      </c>
    </row>
    <row r="11" spans="1:25" ht="14.6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3</v>
      </c>
      <c r="P11" s="23">
        <f>N11-O11</f>
        <v>7</v>
      </c>
      <c r="Q11" s="25">
        <f>O11/N11</f>
        <v>0.3</v>
      </c>
      <c r="R11" s="23"/>
      <c r="S11" s="24"/>
      <c r="T11" s="23"/>
      <c r="U11" s="25"/>
      <c r="V11" s="23">
        <f t="shared" si="0"/>
        <v>10</v>
      </c>
      <c r="W11" s="23">
        <f t="shared" si="1"/>
        <v>3</v>
      </c>
      <c r="X11" s="23">
        <f t="shared" si="2"/>
        <v>7</v>
      </c>
      <c r="Y11" s="25">
        <f t="shared" si="3"/>
        <v>0.3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44</v>
      </c>
      <c r="H12" s="23">
        <f t="shared" ref="H12:H18" si="4">F12-G12</f>
        <v>1</v>
      </c>
      <c r="I12" s="25">
        <f t="shared" ref="I12:I18" si="5">G12/F12</f>
        <v>0.97777777777777775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44</v>
      </c>
      <c r="X12" s="23">
        <f t="shared" si="2"/>
        <v>1</v>
      </c>
      <c r="Y12" s="25">
        <f t="shared" si="3"/>
        <v>0.97777777777777775</v>
      </c>
    </row>
    <row r="13" spans="1:25" ht="14.6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27</v>
      </c>
      <c r="H13" s="23">
        <f t="shared" si="4"/>
        <v>34</v>
      </c>
      <c r="I13" s="25">
        <f t="shared" si="5"/>
        <v>0.44262295081967212</v>
      </c>
      <c r="J13" s="26"/>
      <c r="K13" s="24"/>
      <c r="L13" s="23"/>
      <c r="M13" s="25"/>
      <c r="N13" s="23">
        <v>25</v>
      </c>
      <c r="O13" s="24"/>
      <c r="P13" s="23">
        <f>N13-O13</f>
        <v>25</v>
      </c>
      <c r="Q13" s="25">
        <f>O13/N13</f>
        <v>0</v>
      </c>
      <c r="R13" s="23"/>
      <c r="S13" s="24"/>
      <c r="T13" s="23"/>
      <c r="U13" s="25"/>
      <c r="V13" s="23">
        <f t="shared" si="0"/>
        <v>86</v>
      </c>
      <c r="W13" s="23">
        <f t="shared" si="1"/>
        <v>27</v>
      </c>
      <c r="X13" s="23">
        <f t="shared" si="2"/>
        <v>59</v>
      </c>
      <c r="Y13" s="25">
        <f t="shared" si="3"/>
        <v>0.31395348837209303</v>
      </c>
    </row>
    <row r="14" spans="1:25" ht="14.6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4"/>
        <v>0</v>
      </c>
      <c r="I14" s="25">
        <f t="shared" si="5"/>
        <v>1</v>
      </c>
      <c r="J14" s="26">
        <v>15</v>
      </c>
      <c r="K14" s="24">
        <v>9</v>
      </c>
      <c r="L14" s="23">
        <f>J14-K14</f>
        <v>6</v>
      </c>
      <c r="M14" s="25">
        <f>K14/J14</f>
        <v>0.6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39</v>
      </c>
      <c r="X14" s="23">
        <f t="shared" si="2"/>
        <v>6</v>
      </c>
      <c r="Y14" s="25">
        <f t="shared" si="3"/>
        <v>0.8666666666666667</v>
      </c>
    </row>
    <row r="15" spans="1:25" ht="14.65" customHeight="1">
      <c r="A15" s="103"/>
      <c r="B15" s="104"/>
      <c r="C15" s="105"/>
      <c r="D15" s="21"/>
      <c r="E15" s="22" t="s">
        <v>66</v>
      </c>
      <c r="F15" s="23">
        <v>10</v>
      </c>
      <c r="G15" s="24">
        <v>4</v>
      </c>
      <c r="H15" s="23">
        <f t="shared" si="4"/>
        <v>6</v>
      </c>
      <c r="I15" s="25">
        <f t="shared" si="5"/>
        <v>0.4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4</v>
      </c>
      <c r="X15" s="23">
        <f t="shared" si="2"/>
        <v>6</v>
      </c>
      <c r="Y15" s="25">
        <f t="shared" si="3"/>
        <v>0.4</v>
      </c>
    </row>
    <row r="16" spans="1:25" ht="14.65" customHeight="1">
      <c r="A16" s="103"/>
      <c r="B16" s="104"/>
      <c r="C16" s="105"/>
      <c r="D16" s="21"/>
      <c r="E16" s="22" t="s">
        <v>67</v>
      </c>
      <c r="F16" s="23">
        <v>3</v>
      </c>
      <c r="G16" s="24">
        <v>1</v>
      </c>
      <c r="H16" s="23">
        <f t="shared" si="4"/>
        <v>2</v>
      </c>
      <c r="I16" s="25">
        <f t="shared" si="5"/>
        <v>0.33333333333333331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3</v>
      </c>
      <c r="W16" s="23">
        <f t="shared" si="1"/>
        <v>1</v>
      </c>
      <c r="X16" s="23">
        <f t="shared" si="2"/>
        <v>2</v>
      </c>
      <c r="Y16" s="25">
        <f t="shared" si="3"/>
        <v>0.33333333333333331</v>
      </c>
    </row>
    <row r="17" spans="1:25" ht="14.65" customHeight="1">
      <c r="A17" s="103"/>
      <c r="B17" s="104"/>
      <c r="C17" s="105"/>
      <c r="D17" s="21"/>
      <c r="E17" s="22" t="s">
        <v>68</v>
      </c>
      <c r="F17" s="23">
        <v>23</v>
      </c>
      <c r="G17" s="24">
        <v>22</v>
      </c>
      <c r="H17" s="23">
        <f t="shared" si="4"/>
        <v>1</v>
      </c>
      <c r="I17" s="25">
        <f t="shared" si="5"/>
        <v>0.95652173913043481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23</v>
      </c>
      <c r="W17" s="23">
        <f t="shared" si="1"/>
        <v>22</v>
      </c>
      <c r="X17" s="23">
        <f t="shared" si="2"/>
        <v>1</v>
      </c>
      <c r="Y17" s="25">
        <f t="shared" si="3"/>
        <v>0.95652173913043481</v>
      </c>
    </row>
    <row r="18" spans="1:25" ht="14.65" customHeight="1">
      <c r="A18" s="103"/>
      <c r="B18" s="104"/>
      <c r="C18" s="105"/>
      <c r="D18" s="21"/>
      <c r="E18" s="22" t="s">
        <v>69</v>
      </c>
      <c r="F18" s="23">
        <v>20</v>
      </c>
      <c r="G18" s="24">
        <v>20</v>
      </c>
      <c r="H18" s="23">
        <f t="shared" si="4"/>
        <v>0</v>
      </c>
      <c r="I18" s="25">
        <f t="shared" si="5"/>
        <v>1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20</v>
      </c>
      <c r="X18" s="23">
        <f t="shared" si="2"/>
        <v>2</v>
      </c>
      <c r="Y18" s="25">
        <f t="shared" si="3"/>
        <v>0.90909090909090906</v>
      </c>
    </row>
    <row r="19" spans="1:25" ht="14.6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19</v>
      </c>
      <c r="P19" s="23">
        <f>N19-O19</f>
        <v>15</v>
      </c>
      <c r="Q19" s="25">
        <f>O19/N19</f>
        <v>0.55882352941176472</v>
      </c>
      <c r="R19" s="23"/>
      <c r="S19" s="24"/>
      <c r="T19" s="23"/>
      <c r="U19" s="25"/>
      <c r="V19" s="23">
        <f t="shared" si="0"/>
        <v>34</v>
      </c>
      <c r="W19" s="23">
        <f t="shared" si="1"/>
        <v>19</v>
      </c>
      <c r="X19" s="23">
        <f t="shared" si="2"/>
        <v>15</v>
      </c>
      <c r="Y19" s="25">
        <f t="shared" si="3"/>
        <v>0.55882352941176472</v>
      </c>
    </row>
    <row r="20" spans="1:25" ht="14.65" customHeight="1">
      <c r="A20" s="103"/>
      <c r="B20" s="104"/>
      <c r="C20" s="105"/>
      <c r="D20" s="21"/>
      <c r="E20" s="22" t="s">
        <v>71</v>
      </c>
      <c r="F20" s="23">
        <v>29</v>
      </c>
      <c r="G20" s="24">
        <v>29</v>
      </c>
      <c r="H20" s="23">
        <f t="shared" ref="H20:H27" si="6">F20-G20</f>
        <v>0</v>
      </c>
      <c r="I20" s="25">
        <f t="shared" ref="I20:I27" si="7">G20/F20</f>
        <v>1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29</v>
      </c>
      <c r="X20" s="23">
        <f t="shared" si="2"/>
        <v>0</v>
      </c>
      <c r="Y20" s="25">
        <f t="shared" si="3"/>
        <v>1</v>
      </c>
    </row>
    <row r="21" spans="1:25" ht="14.65" customHeight="1">
      <c r="A21" s="103"/>
      <c r="B21" s="104"/>
      <c r="C21" s="105"/>
      <c r="D21" s="21"/>
      <c r="E21" s="22" t="s">
        <v>72</v>
      </c>
      <c r="F21" s="23">
        <v>10</v>
      </c>
      <c r="G21" s="24">
        <v>6</v>
      </c>
      <c r="H21" s="23">
        <f t="shared" si="6"/>
        <v>4</v>
      </c>
      <c r="I21" s="25">
        <f t="shared" si="7"/>
        <v>0.6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10</v>
      </c>
      <c r="W21" s="23">
        <f t="shared" si="1"/>
        <v>6</v>
      </c>
      <c r="X21" s="23">
        <f t="shared" si="2"/>
        <v>4</v>
      </c>
      <c r="Y21" s="25">
        <f t="shared" si="3"/>
        <v>0.6</v>
      </c>
    </row>
    <row r="22" spans="1:25" ht="14.65" customHeight="1">
      <c r="A22" s="103"/>
      <c r="B22" s="104"/>
      <c r="C22" s="105"/>
      <c r="D22" s="21"/>
      <c r="E22" s="22" t="s">
        <v>73</v>
      </c>
      <c r="F22" s="23">
        <v>8</v>
      </c>
      <c r="G22" s="24">
        <v>3</v>
      </c>
      <c r="H22" s="23">
        <f t="shared" si="6"/>
        <v>5</v>
      </c>
      <c r="I22" s="25">
        <f t="shared" si="7"/>
        <v>0.375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8</v>
      </c>
      <c r="W22" s="23">
        <f t="shared" si="1"/>
        <v>3</v>
      </c>
      <c r="X22" s="23">
        <f t="shared" si="2"/>
        <v>5</v>
      </c>
      <c r="Y22" s="25">
        <f t="shared" si="3"/>
        <v>0.375</v>
      </c>
    </row>
    <row r="23" spans="1:25" ht="14.65" customHeight="1">
      <c r="A23" s="103"/>
      <c r="B23" s="104"/>
      <c r="C23" s="105"/>
      <c r="D23" s="21"/>
      <c r="E23" s="22" t="s">
        <v>74</v>
      </c>
      <c r="F23" s="23">
        <v>10</v>
      </c>
      <c r="G23" s="24">
        <v>9</v>
      </c>
      <c r="H23" s="23">
        <f t="shared" si="6"/>
        <v>1</v>
      </c>
      <c r="I23" s="25">
        <f t="shared" si="7"/>
        <v>0.9</v>
      </c>
      <c r="J23" s="26"/>
      <c r="K23" s="24"/>
      <c r="L23" s="23"/>
      <c r="M23" s="25"/>
      <c r="N23" s="23">
        <v>4</v>
      </c>
      <c r="O23" s="24">
        <v>1</v>
      </c>
      <c r="P23" s="23">
        <f>N23-O23</f>
        <v>3</v>
      </c>
      <c r="Q23" s="25">
        <f>O23/N23</f>
        <v>0.25</v>
      </c>
      <c r="R23" s="23"/>
      <c r="S23" s="24"/>
      <c r="T23" s="23"/>
      <c r="U23" s="25"/>
      <c r="V23" s="23">
        <f t="shared" si="0"/>
        <v>14</v>
      </c>
      <c r="W23" s="23">
        <f t="shared" si="1"/>
        <v>10</v>
      </c>
      <c r="X23" s="23">
        <f t="shared" si="2"/>
        <v>4</v>
      </c>
      <c r="Y23" s="25">
        <f t="shared" si="3"/>
        <v>0.7142857142857143</v>
      </c>
    </row>
    <row r="24" spans="1:25" ht="14.65" customHeight="1">
      <c r="A24" s="103"/>
      <c r="B24" s="104"/>
      <c r="C24" s="105"/>
      <c r="D24" s="21"/>
      <c r="E24" s="22" t="s">
        <v>75</v>
      </c>
      <c r="F24" s="23">
        <v>40</v>
      </c>
      <c r="G24" s="24">
        <v>15</v>
      </c>
      <c r="H24" s="23">
        <f t="shared" si="6"/>
        <v>25</v>
      </c>
      <c r="I24" s="25">
        <f t="shared" si="7"/>
        <v>0.375</v>
      </c>
      <c r="J24" s="26"/>
      <c r="K24" s="24"/>
      <c r="L24" s="23"/>
      <c r="M24" s="25"/>
      <c r="N24" s="23">
        <v>8</v>
      </c>
      <c r="O24" s="24">
        <v>2</v>
      </c>
      <c r="P24" s="23">
        <f>N24-O24</f>
        <v>6</v>
      </c>
      <c r="Q24" s="25">
        <f>O24/N24</f>
        <v>0.25</v>
      </c>
      <c r="R24" s="23"/>
      <c r="S24" s="24"/>
      <c r="T24" s="23"/>
      <c r="U24" s="25"/>
      <c r="V24" s="23">
        <f t="shared" si="0"/>
        <v>48</v>
      </c>
      <c r="W24" s="23">
        <f t="shared" si="1"/>
        <v>17</v>
      </c>
      <c r="X24" s="23">
        <f t="shared" si="2"/>
        <v>31</v>
      </c>
      <c r="Y24" s="25">
        <f t="shared" si="3"/>
        <v>0.35416666666666669</v>
      </c>
    </row>
    <row r="25" spans="1:25" ht="14.6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4.6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7</v>
      </c>
      <c r="H26" s="23">
        <f t="shared" si="6"/>
        <v>2</v>
      </c>
      <c r="I26" s="25">
        <f t="shared" si="7"/>
        <v>0.77777777777777779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  <c r="V26" s="23">
        <f t="shared" si="0"/>
        <v>12</v>
      </c>
      <c r="W26" s="23">
        <f t="shared" si="1"/>
        <v>10</v>
      </c>
      <c r="X26" s="23">
        <f t="shared" si="2"/>
        <v>2</v>
      </c>
      <c r="Y26" s="25">
        <f t="shared" si="3"/>
        <v>0.83333333333333337</v>
      </c>
    </row>
    <row r="27" spans="1:25" ht="14.6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0</v>
      </c>
      <c r="H27" s="23">
        <f t="shared" si="6"/>
        <v>9</v>
      </c>
      <c r="I27" s="25">
        <f t="shared" si="7"/>
        <v>0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0</v>
      </c>
      <c r="X27" s="23">
        <f t="shared" si="2"/>
        <v>9</v>
      </c>
      <c r="Y27" s="25">
        <f t="shared" si="3"/>
        <v>0</v>
      </c>
    </row>
    <row r="28" spans="1:25" ht="14.6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>
        <v>8</v>
      </c>
      <c r="L28" s="23">
        <f>J28-K28</f>
        <v>0</v>
      </c>
      <c r="M28" s="25">
        <f>K28/J28</f>
        <v>1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8</v>
      </c>
      <c r="X28" s="23">
        <f t="shared" si="2"/>
        <v>0</v>
      </c>
      <c r="Y28" s="25">
        <f t="shared" si="3"/>
        <v>1</v>
      </c>
    </row>
    <row r="29" spans="1:25" ht="14.6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9</v>
      </c>
      <c r="H29" s="23">
        <f t="shared" ref="H29:H53" si="8">F29-G29</f>
        <v>3</v>
      </c>
      <c r="I29" s="25">
        <f t="shared" ref="I29:I60" si="9">G29/F29</f>
        <v>0.75</v>
      </c>
      <c r="J29" s="26">
        <v>4</v>
      </c>
      <c r="K29" s="24"/>
      <c r="L29" s="23">
        <f>J29-K29</f>
        <v>4</v>
      </c>
      <c r="M29" s="25">
        <f>K29/J29</f>
        <v>0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9</v>
      </c>
      <c r="X29" s="23">
        <f t="shared" si="2"/>
        <v>7</v>
      </c>
      <c r="Y29" s="25">
        <f t="shared" si="3"/>
        <v>0.5625</v>
      </c>
    </row>
    <row r="30" spans="1:25" ht="14.6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4.6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10</v>
      </c>
      <c r="H31" s="23">
        <f t="shared" si="8"/>
        <v>0</v>
      </c>
      <c r="I31" s="25">
        <f t="shared" si="9"/>
        <v>1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2</v>
      </c>
      <c r="T31" s="23">
        <f>R31-S31</f>
        <v>2</v>
      </c>
      <c r="U31" s="25">
        <f>S31/R31</f>
        <v>0.5</v>
      </c>
      <c r="V31" s="23">
        <f t="shared" si="0"/>
        <v>14</v>
      </c>
      <c r="W31" s="23">
        <f t="shared" si="1"/>
        <v>12</v>
      </c>
      <c r="X31" s="23">
        <f t="shared" si="2"/>
        <v>2</v>
      </c>
      <c r="Y31" s="25">
        <f t="shared" si="3"/>
        <v>0.8571428571428571</v>
      </c>
    </row>
    <row r="32" spans="1:25" ht="14.6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5</v>
      </c>
      <c r="H32" s="23">
        <f t="shared" si="8"/>
        <v>5</v>
      </c>
      <c r="I32" s="25">
        <f t="shared" si="9"/>
        <v>0.5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5</v>
      </c>
      <c r="X32" s="23">
        <f t="shared" si="2"/>
        <v>6</v>
      </c>
      <c r="Y32" s="25">
        <f t="shared" si="3"/>
        <v>0.45454545454545453</v>
      </c>
    </row>
    <row r="33" spans="1:25" ht="14.6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10</v>
      </c>
      <c r="H33" s="23">
        <f t="shared" si="8"/>
        <v>0</v>
      </c>
      <c r="I33" s="25">
        <f t="shared" si="9"/>
        <v>1</v>
      </c>
      <c r="J33" s="26">
        <v>10</v>
      </c>
      <c r="K33" s="24">
        <v>9</v>
      </c>
      <c r="L33" s="23">
        <f>J33-K33</f>
        <v>1</v>
      </c>
      <c r="M33" s="25">
        <f>K33/J33</f>
        <v>0.9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19</v>
      </c>
      <c r="X33" s="23">
        <f t="shared" si="2"/>
        <v>1</v>
      </c>
      <c r="Y33" s="25">
        <f t="shared" si="3"/>
        <v>0.95</v>
      </c>
    </row>
    <row r="34" spans="1:25" ht="14.6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8"/>
        <v>0</v>
      </c>
      <c r="I34" s="25">
        <f t="shared" si="9"/>
        <v>1</v>
      </c>
      <c r="J34" s="26"/>
      <c r="K34" s="24"/>
      <c r="L34" s="23"/>
      <c r="M34" s="25"/>
      <c r="N34" s="23">
        <v>4</v>
      </c>
      <c r="O34" s="24">
        <v>1</v>
      </c>
      <c r="P34" s="23">
        <f>N34-O34</f>
        <v>3</v>
      </c>
      <c r="Q34" s="25">
        <f>O34/N34</f>
        <v>0.25</v>
      </c>
      <c r="R34" s="23"/>
      <c r="S34" s="24"/>
      <c r="T34" s="23"/>
      <c r="U34" s="25"/>
      <c r="V34" s="23">
        <f t="shared" si="0"/>
        <v>13</v>
      </c>
      <c r="W34" s="23">
        <f t="shared" si="1"/>
        <v>10</v>
      </c>
      <c r="X34" s="23">
        <f t="shared" si="2"/>
        <v>3</v>
      </c>
      <c r="Y34" s="25">
        <f t="shared" si="3"/>
        <v>0.76923076923076927</v>
      </c>
    </row>
    <row r="35" spans="1:25" ht="14.6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6</v>
      </c>
      <c r="H35" s="23">
        <f t="shared" si="8"/>
        <v>0</v>
      </c>
      <c r="I35" s="25">
        <f t="shared" si="9"/>
        <v>1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6</v>
      </c>
      <c r="X35" s="23">
        <f t="shared" si="2"/>
        <v>0</v>
      </c>
      <c r="Y35" s="25">
        <f t="shared" si="3"/>
        <v>1</v>
      </c>
    </row>
    <row r="36" spans="1:25" ht="14.6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5</v>
      </c>
      <c r="H36" s="23">
        <f t="shared" si="8"/>
        <v>0</v>
      </c>
      <c r="I36" s="25">
        <f t="shared" si="9"/>
        <v>1</v>
      </c>
      <c r="J36" s="26"/>
      <c r="K36" s="24"/>
      <c r="L36" s="23" t="s">
        <v>94</v>
      </c>
      <c r="M36" s="25"/>
      <c r="N36" s="23">
        <v>3</v>
      </c>
      <c r="O36" s="24">
        <v>2</v>
      </c>
      <c r="P36" s="23">
        <f>N36-O36</f>
        <v>1</v>
      </c>
      <c r="Q36" s="25">
        <f>O36/N36</f>
        <v>0.66666666666666663</v>
      </c>
      <c r="R36" s="23"/>
      <c r="S36" s="24"/>
      <c r="T36" s="23"/>
      <c r="U36" s="25"/>
      <c r="V36" s="23">
        <f t="shared" si="0"/>
        <v>8</v>
      </c>
      <c r="W36" s="23">
        <f t="shared" si="1"/>
        <v>7</v>
      </c>
      <c r="X36" s="23">
        <f t="shared" si="2"/>
        <v>1</v>
      </c>
      <c r="Y36" s="25">
        <f t="shared" si="3"/>
        <v>0.875</v>
      </c>
    </row>
    <row r="37" spans="1:25" ht="14.6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4</v>
      </c>
      <c r="H37" s="23">
        <f t="shared" si="8"/>
        <v>6</v>
      </c>
      <c r="I37" s="25">
        <f t="shared" si="9"/>
        <v>0.4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4</v>
      </c>
      <c r="X37" s="23">
        <f t="shared" si="2"/>
        <v>6</v>
      </c>
      <c r="Y37" s="25">
        <f t="shared" si="3"/>
        <v>0.4</v>
      </c>
    </row>
    <row r="38" spans="1:25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461</v>
      </c>
      <c r="G38" s="27">
        <f>SUM(G8:G37)</f>
        <v>337</v>
      </c>
      <c r="H38" s="27">
        <f t="shared" si="8"/>
        <v>124</v>
      </c>
      <c r="I38" s="28">
        <f t="shared" si="9"/>
        <v>0.73101952277657267</v>
      </c>
      <c r="J38" s="27">
        <f>SUM(J8:J37)</f>
        <v>41</v>
      </c>
      <c r="K38" s="27">
        <f>SUM(K8:K37)</f>
        <v>27</v>
      </c>
      <c r="L38" s="27">
        <f>J38-K38</f>
        <v>14</v>
      </c>
      <c r="M38" s="28">
        <f>K38/J38</f>
        <v>0.65853658536585369</v>
      </c>
      <c r="N38" s="27">
        <f>SUM(N8:N37)</f>
        <v>103</v>
      </c>
      <c r="O38" s="27">
        <f>SUM(O8:O37)</f>
        <v>40</v>
      </c>
      <c r="P38" s="27">
        <f>SUM(P8:P37)</f>
        <v>63</v>
      </c>
      <c r="Q38" s="28">
        <f>O38/N38</f>
        <v>0.38834951456310679</v>
      </c>
      <c r="R38" s="27">
        <f>SUM(R8:R37)</f>
        <v>4</v>
      </c>
      <c r="S38" s="27">
        <f>SUM(S8:S37)</f>
        <v>2</v>
      </c>
      <c r="T38" s="27">
        <f>SUM(T8:T37)</f>
        <v>2</v>
      </c>
      <c r="U38" s="28">
        <f>S38/R38</f>
        <v>0.5</v>
      </c>
      <c r="V38" s="27">
        <f>SUM(V8:V37)</f>
        <v>609</v>
      </c>
      <c r="W38" s="27">
        <f>SUM(W8:W37)</f>
        <v>406</v>
      </c>
      <c r="X38" s="27">
        <f>SUM(X8:X37)</f>
        <v>203</v>
      </c>
      <c r="Y38" s="28">
        <f t="shared" si="3"/>
        <v>0.66666666666666663</v>
      </c>
    </row>
    <row r="39" spans="1:25" ht="14.6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1</v>
      </c>
      <c r="H39" s="33">
        <f t="shared" si="8"/>
        <v>7</v>
      </c>
      <c r="I39" s="35">
        <f t="shared" si="9"/>
        <v>0.125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1</v>
      </c>
      <c r="X39" s="33">
        <f t="shared" ref="X39:X53" si="12">V39-W39</f>
        <v>14</v>
      </c>
      <c r="Y39" s="35">
        <f t="shared" si="3"/>
        <v>6.6666666666666666E-2</v>
      </c>
    </row>
    <row r="40" spans="1:25" ht="14.6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8"/>
        <v>0</v>
      </c>
      <c r="I40" s="35">
        <f t="shared" si="9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13</v>
      </c>
      <c r="X40" s="33">
        <f t="shared" si="12"/>
        <v>0</v>
      </c>
      <c r="Y40" s="35">
        <f t="shared" ref="Y40:Y56" si="13">W40/V40</f>
        <v>1</v>
      </c>
    </row>
    <row r="41" spans="1:25" ht="14.6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10</v>
      </c>
      <c r="H41" s="33">
        <f t="shared" si="8"/>
        <v>0</v>
      </c>
      <c r="I41" s="35">
        <f t="shared" si="9"/>
        <v>1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10</v>
      </c>
      <c r="X41" s="33">
        <f t="shared" si="12"/>
        <v>0</v>
      </c>
      <c r="Y41" s="35">
        <f t="shared" si="13"/>
        <v>1</v>
      </c>
    </row>
    <row r="42" spans="1:25" ht="14.6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10</v>
      </c>
      <c r="H42" s="33">
        <f t="shared" si="8"/>
        <v>0</v>
      </c>
      <c r="I42" s="35">
        <f t="shared" si="9"/>
        <v>1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10</v>
      </c>
      <c r="X42" s="33">
        <f t="shared" si="12"/>
        <v>0</v>
      </c>
      <c r="Y42" s="35">
        <f t="shared" si="13"/>
        <v>1</v>
      </c>
    </row>
    <row r="43" spans="1:25" ht="14.6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25" ht="14.6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10</v>
      </c>
      <c r="H44" s="33">
        <f t="shared" si="8"/>
        <v>0</v>
      </c>
      <c r="I44" s="35">
        <f t="shared" si="9"/>
        <v>1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10</v>
      </c>
      <c r="X44" s="33">
        <f t="shared" si="12"/>
        <v>0</v>
      </c>
      <c r="Y44" s="35">
        <f t="shared" si="13"/>
        <v>1</v>
      </c>
    </row>
    <row r="45" spans="1:25" ht="14.6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8"/>
        <v>0</v>
      </c>
      <c r="I45" s="35">
        <f t="shared" si="9"/>
        <v>1</v>
      </c>
      <c r="J45" s="36">
        <v>2</v>
      </c>
      <c r="K45" s="34">
        <v>1</v>
      </c>
      <c r="L45" s="33">
        <f>J45-K45</f>
        <v>1</v>
      </c>
      <c r="M45" s="35">
        <f>K45/J45</f>
        <v>0.5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4</v>
      </c>
      <c r="X45" s="33">
        <f t="shared" si="12"/>
        <v>1</v>
      </c>
      <c r="Y45" s="35">
        <f t="shared" si="13"/>
        <v>0.8</v>
      </c>
    </row>
    <row r="46" spans="1:25" ht="14.6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5</v>
      </c>
      <c r="S46" s="34"/>
      <c r="T46" s="33">
        <f>R46-S46</f>
        <v>5</v>
      </c>
      <c r="U46" s="35">
        <f>S46/R46</f>
        <v>0</v>
      </c>
      <c r="V46" s="33">
        <f t="shared" si="10"/>
        <v>18</v>
      </c>
      <c r="W46" s="33">
        <f t="shared" si="11"/>
        <v>13</v>
      </c>
      <c r="X46" s="33">
        <f t="shared" si="12"/>
        <v>5</v>
      </c>
      <c r="Y46" s="35">
        <f t="shared" si="13"/>
        <v>0.72222222222222221</v>
      </c>
    </row>
    <row r="47" spans="1:25" ht="14.6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23</v>
      </c>
      <c r="H47" s="33">
        <f t="shared" si="8"/>
        <v>7</v>
      </c>
      <c r="I47" s="35">
        <f t="shared" si="9"/>
        <v>0.76666666666666672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23</v>
      </c>
      <c r="X47" s="33">
        <f t="shared" si="12"/>
        <v>7</v>
      </c>
      <c r="Y47" s="35">
        <f t="shared" si="13"/>
        <v>0.76666666666666672</v>
      </c>
    </row>
    <row r="48" spans="1:25" ht="14.6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0</v>
      </c>
      <c r="H48" s="33">
        <f t="shared" si="8"/>
        <v>5</v>
      </c>
      <c r="I48" s="35">
        <f t="shared" si="9"/>
        <v>0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0</v>
      </c>
      <c r="X48" s="33">
        <f t="shared" si="12"/>
        <v>5</v>
      </c>
      <c r="Y48" s="35">
        <f t="shared" si="13"/>
        <v>0</v>
      </c>
    </row>
    <row r="49" spans="1:25" ht="14.6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13</v>
      </c>
      <c r="L49" s="33">
        <f>J49-K49</f>
        <v>1</v>
      </c>
      <c r="M49" s="35">
        <f>K49/J49</f>
        <v>0.9285714285714286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22</v>
      </c>
      <c r="X49" s="33">
        <f t="shared" si="12"/>
        <v>1</v>
      </c>
      <c r="Y49" s="35">
        <f t="shared" si="13"/>
        <v>0.95652173913043481</v>
      </c>
    </row>
    <row r="50" spans="1:25" ht="14.6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9</v>
      </c>
      <c r="H50" s="33">
        <f t="shared" si="8"/>
        <v>1</v>
      </c>
      <c r="I50" s="35">
        <f t="shared" si="9"/>
        <v>0.9</v>
      </c>
      <c r="J50" s="36"/>
      <c r="K50" s="34"/>
      <c r="L50" s="33"/>
      <c r="M50" s="35"/>
      <c r="N50" s="33">
        <v>2</v>
      </c>
      <c r="O50" s="34">
        <v>1</v>
      </c>
      <c r="P50" s="33">
        <f>N50-O50</f>
        <v>1</v>
      </c>
      <c r="Q50" s="35">
        <f>O50/N50</f>
        <v>0.5</v>
      </c>
      <c r="R50" s="33"/>
      <c r="S50" s="34"/>
      <c r="T50" s="33"/>
      <c r="U50" s="35"/>
      <c r="V50" s="33">
        <f t="shared" si="10"/>
        <v>12</v>
      </c>
      <c r="W50" s="33">
        <f t="shared" si="11"/>
        <v>10</v>
      </c>
      <c r="X50" s="33">
        <f t="shared" si="12"/>
        <v>2</v>
      </c>
      <c r="Y50" s="35">
        <f t="shared" si="13"/>
        <v>0.83333333333333337</v>
      </c>
    </row>
    <row r="51" spans="1:25" ht="14.6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4</v>
      </c>
      <c r="L51" s="33">
        <f>J51-K51</f>
        <v>1</v>
      </c>
      <c r="M51" s="35">
        <f>K51/J51</f>
        <v>0.8</v>
      </c>
      <c r="N51" s="33">
        <v>5</v>
      </c>
      <c r="O51" s="34">
        <v>4</v>
      </c>
      <c r="P51" s="33">
        <f>N51-O51</f>
        <v>1</v>
      </c>
      <c r="Q51" s="35">
        <f>O51/N51</f>
        <v>0.8</v>
      </c>
      <c r="R51" s="33"/>
      <c r="S51" s="34"/>
      <c r="T51" s="33"/>
      <c r="U51" s="35"/>
      <c r="V51" s="33">
        <f t="shared" si="10"/>
        <v>24</v>
      </c>
      <c r="W51" s="33">
        <f t="shared" si="11"/>
        <v>22</v>
      </c>
      <c r="X51" s="33">
        <f t="shared" si="12"/>
        <v>2</v>
      </c>
      <c r="Y51" s="35">
        <f t="shared" si="13"/>
        <v>0.91666666666666663</v>
      </c>
    </row>
    <row r="52" spans="1:25" ht="14.6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6</v>
      </c>
      <c r="H52" s="33">
        <f t="shared" si="8"/>
        <v>-1</v>
      </c>
      <c r="I52" s="35">
        <f t="shared" si="9"/>
        <v>1.2</v>
      </c>
      <c r="J52" s="36">
        <v>1</v>
      </c>
      <c r="K52" s="34"/>
      <c r="L52" s="33">
        <f>J52-K52</f>
        <v>1</v>
      </c>
      <c r="M52" s="35">
        <f>K52/J52</f>
        <v>0</v>
      </c>
      <c r="N52" s="33">
        <v>2</v>
      </c>
      <c r="O52" s="34">
        <v>1</v>
      </c>
      <c r="P52" s="33">
        <f>N52-O52</f>
        <v>1</v>
      </c>
      <c r="Q52" s="35">
        <f>O52/N52</f>
        <v>0.5</v>
      </c>
      <c r="R52" s="33"/>
      <c r="S52" s="34"/>
      <c r="T52" s="33"/>
      <c r="U52" s="35"/>
      <c r="V52" s="33">
        <f t="shared" si="10"/>
        <v>8</v>
      </c>
      <c r="W52" s="33">
        <f t="shared" si="11"/>
        <v>7</v>
      </c>
      <c r="X52" s="33">
        <f t="shared" si="12"/>
        <v>1</v>
      </c>
      <c r="Y52" s="35">
        <f t="shared" si="13"/>
        <v>0.875</v>
      </c>
    </row>
    <row r="53" spans="1:25" ht="14.6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8"/>
        <v>0</v>
      </c>
      <c r="I53" s="35">
        <f t="shared" si="9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20</v>
      </c>
      <c r="X53" s="33">
        <f t="shared" si="12"/>
        <v>0</v>
      </c>
      <c r="Y53" s="35">
        <f t="shared" si="13"/>
        <v>1</v>
      </c>
    </row>
    <row r="54" spans="1:25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27">
        <f>SUM(G39:G53)</f>
        <v>137</v>
      </c>
      <c r="H54" s="27">
        <f>SUM(H39:H53)</f>
        <v>25</v>
      </c>
      <c r="I54" s="28">
        <f t="shared" si="9"/>
        <v>0.84567901234567899</v>
      </c>
      <c r="J54" s="27">
        <f>SUM(J39:J53)</f>
        <v>22</v>
      </c>
      <c r="K54" s="27">
        <f>SUM(K39:K53)</f>
        <v>18</v>
      </c>
      <c r="L54" s="27">
        <f>SUM(L39:L53)</f>
        <v>4</v>
      </c>
      <c r="M54" s="28">
        <f>K54/J54</f>
        <v>0.81818181818181823</v>
      </c>
      <c r="N54" s="27">
        <f>SUM(N39:N53)</f>
        <v>20</v>
      </c>
      <c r="O54" s="27">
        <f>SUM(O39:O53)</f>
        <v>10</v>
      </c>
      <c r="P54" s="27">
        <f>N54-O54</f>
        <v>10</v>
      </c>
      <c r="Q54" s="28">
        <f>O54/N54</f>
        <v>0.5</v>
      </c>
      <c r="R54" s="27">
        <f>SUM(R39:R53)</f>
        <v>5</v>
      </c>
      <c r="S54" s="27">
        <f>SUM(S39:S53)</f>
        <v>0</v>
      </c>
      <c r="T54" s="27">
        <f>R54-S54</f>
        <v>5</v>
      </c>
      <c r="U54" s="28">
        <f>S54/R54</f>
        <v>0</v>
      </c>
      <c r="V54" s="27">
        <f>SUM(V39:V53)</f>
        <v>209</v>
      </c>
      <c r="W54" s="27">
        <f>SUM(W39:W53)</f>
        <v>165</v>
      </c>
      <c r="X54" s="27">
        <f>SUM(X39:X53)</f>
        <v>44</v>
      </c>
      <c r="Y54" s="28">
        <f t="shared" si="13"/>
        <v>0.78947368421052633</v>
      </c>
    </row>
    <row r="55" spans="1:25" ht="14.6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>
        <v>3</v>
      </c>
      <c r="L55" s="40">
        <f>J55-K55</f>
        <v>0</v>
      </c>
      <c r="M55" s="42">
        <f>K55/J55</f>
        <v>1</v>
      </c>
      <c r="N55" s="40">
        <v>3</v>
      </c>
      <c r="O55" s="41">
        <v>1</v>
      </c>
      <c r="P55" s="40">
        <v>3</v>
      </c>
      <c r="Q55" s="42">
        <f>O55/N55</f>
        <v>0.33333333333333331</v>
      </c>
      <c r="R55" s="42"/>
      <c r="S55" s="43"/>
      <c r="T55" s="42"/>
      <c r="U55" s="42"/>
      <c r="V55" s="40">
        <f>F55+J55+N55</f>
        <v>13</v>
      </c>
      <c r="W55" s="40">
        <f>G55+K55+O55</f>
        <v>11</v>
      </c>
      <c r="X55" s="40">
        <f t="shared" ref="X55:X69" si="15">V55-W55</f>
        <v>2</v>
      </c>
      <c r="Y55" s="42">
        <f t="shared" si="13"/>
        <v>0.84615384615384615</v>
      </c>
    </row>
    <row r="56" spans="1:25" ht="14.6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>
        <v>2</v>
      </c>
      <c r="L56" s="40">
        <f>J56-K56</f>
        <v>1</v>
      </c>
      <c r="M56" s="42">
        <f>K56/J56</f>
        <v>0.66666666666666663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12</v>
      </c>
      <c r="X56" s="40">
        <f t="shared" si="15"/>
        <v>1</v>
      </c>
      <c r="Y56" s="42">
        <f t="shared" si="13"/>
        <v>0.92307692307692313</v>
      </c>
    </row>
    <row r="57" spans="1:25" ht="14.6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  <c r="V57" s="40">
        <f>F57+N57</f>
        <v>12</v>
      </c>
      <c r="W57" s="40">
        <f>G57+O57</f>
        <v>12</v>
      </c>
      <c r="X57" s="40">
        <f t="shared" si="15"/>
        <v>0</v>
      </c>
      <c r="Y57" s="42">
        <f>W58/V57</f>
        <v>0.75</v>
      </c>
    </row>
    <row r="58" spans="1:25" ht="14.6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9</v>
      </c>
      <c r="H58" s="40">
        <f t="shared" si="14"/>
        <v>1</v>
      </c>
      <c r="I58" s="42">
        <f t="shared" si="9"/>
        <v>0.9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9</v>
      </c>
      <c r="X58" s="40">
        <f t="shared" si="15"/>
        <v>1</v>
      </c>
      <c r="Y58" s="42">
        <f t="shared" ref="Y58:Y86" si="18">W58/V58</f>
        <v>0.9</v>
      </c>
    </row>
    <row r="59" spans="1:25" ht="14.6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10</v>
      </c>
      <c r="H59" s="40">
        <f t="shared" si="14"/>
        <v>0</v>
      </c>
      <c r="I59" s="42">
        <f t="shared" si="9"/>
        <v>1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  <c r="V59" s="40">
        <f t="shared" si="16"/>
        <v>12</v>
      </c>
      <c r="W59" s="40">
        <f t="shared" si="17"/>
        <v>12</v>
      </c>
      <c r="X59" s="40">
        <f t="shared" si="15"/>
        <v>0</v>
      </c>
      <c r="Y59" s="42">
        <f t="shared" si="18"/>
        <v>1</v>
      </c>
    </row>
    <row r="60" spans="1:25" ht="14.6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3</v>
      </c>
      <c r="H60" s="40">
        <f t="shared" si="14"/>
        <v>11</v>
      </c>
      <c r="I60" s="42">
        <f t="shared" si="9"/>
        <v>0.21428571428571427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3</v>
      </c>
      <c r="X60" s="40">
        <f t="shared" si="15"/>
        <v>11</v>
      </c>
      <c r="Y60" s="42">
        <f t="shared" si="18"/>
        <v>0.21428571428571427</v>
      </c>
    </row>
    <row r="61" spans="1:25" ht="14.6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2</v>
      </c>
      <c r="H61" s="40">
        <f t="shared" si="14"/>
        <v>6</v>
      </c>
      <c r="I61" s="42">
        <f t="shared" ref="I61:I86" si="19">G61/F61</f>
        <v>0.25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2</v>
      </c>
      <c r="X61" s="40">
        <f t="shared" si="15"/>
        <v>6</v>
      </c>
      <c r="Y61" s="42">
        <f t="shared" si="18"/>
        <v>0.25</v>
      </c>
    </row>
    <row r="62" spans="1:25" ht="14.6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8</v>
      </c>
      <c r="H62" s="40">
        <f t="shared" si="14"/>
        <v>0</v>
      </c>
      <c r="I62" s="42">
        <f t="shared" si="19"/>
        <v>1</v>
      </c>
      <c r="J62" s="40">
        <v>3</v>
      </c>
      <c r="K62" s="41"/>
      <c r="L62" s="40">
        <f>J62-K62</f>
        <v>3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8</v>
      </c>
      <c r="X62" s="40">
        <f t="shared" si="15"/>
        <v>3</v>
      </c>
      <c r="Y62" s="42">
        <f t="shared" si="18"/>
        <v>0.72727272727272729</v>
      </c>
    </row>
    <row r="63" spans="1:25" ht="14.6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5</v>
      </c>
      <c r="H63" s="40">
        <f t="shared" si="14"/>
        <v>5</v>
      </c>
      <c r="I63" s="42">
        <f t="shared" si="19"/>
        <v>0.5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5</v>
      </c>
      <c r="X63" s="40">
        <f t="shared" si="15"/>
        <v>6</v>
      </c>
      <c r="Y63" s="42">
        <f t="shared" si="18"/>
        <v>0.45454545454545453</v>
      </c>
    </row>
    <row r="64" spans="1:25" ht="14.6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25" ht="14.6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6</v>
      </c>
      <c r="H65" s="40">
        <f t="shared" si="14"/>
        <v>0</v>
      </c>
      <c r="I65" s="42">
        <f t="shared" si="19"/>
        <v>1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6</v>
      </c>
      <c r="X65" s="40">
        <f t="shared" si="15"/>
        <v>0</v>
      </c>
      <c r="Y65" s="42">
        <f t="shared" si="18"/>
        <v>1</v>
      </c>
    </row>
    <row r="66" spans="1:25" ht="14.6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14"/>
        <v>0</v>
      </c>
      <c r="I66" s="42">
        <f t="shared" si="19"/>
        <v>1</v>
      </c>
      <c r="J66" s="40"/>
      <c r="K66" s="41"/>
      <c r="L66" s="40"/>
      <c r="M66" s="42"/>
      <c r="N66" s="40">
        <v>6</v>
      </c>
      <c r="O66" s="41">
        <v>6</v>
      </c>
      <c r="P66" s="40">
        <f>N66-O66</f>
        <v>0</v>
      </c>
      <c r="Q66" s="42">
        <f t="shared" ref="Q66:Q71" si="20">O66/N66</f>
        <v>1</v>
      </c>
      <c r="R66" s="42"/>
      <c r="S66" s="43"/>
      <c r="T66" s="42"/>
      <c r="U66" s="42"/>
      <c r="V66" s="40">
        <f t="shared" si="16"/>
        <v>14</v>
      </c>
      <c r="W66" s="40">
        <f t="shared" si="17"/>
        <v>14</v>
      </c>
      <c r="X66" s="40">
        <f t="shared" si="15"/>
        <v>0</v>
      </c>
      <c r="Y66" s="42">
        <f t="shared" si="18"/>
        <v>1</v>
      </c>
    </row>
    <row r="67" spans="1:25" ht="14.6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10</v>
      </c>
      <c r="H67" s="40">
        <f t="shared" si="14"/>
        <v>4</v>
      </c>
      <c r="I67" s="42">
        <f t="shared" si="19"/>
        <v>0.7142857142857143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10</v>
      </c>
      <c r="X67" s="40">
        <f t="shared" si="15"/>
        <v>6</v>
      </c>
      <c r="Y67" s="42">
        <f t="shared" si="18"/>
        <v>0.625</v>
      </c>
    </row>
    <row r="68" spans="1:25" ht="14.6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15</v>
      </c>
      <c r="H68" s="40">
        <f t="shared" si="14"/>
        <v>15</v>
      </c>
      <c r="I68" s="42">
        <f t="shared" si="19"/>
        <v>0.5</v>
      </c>
      <c r="J68" s="40"/>
      <c r="K68" s="41"/>
      <c r="L68" s="40"/>
      <c r="M68" s="42"/>
      <c r="N68" s="40">
        <v>2</v>
      </c>
      <c r="O68" s="41">
        <v>2</v>
      </c>
      <c r="P68" s="40">
        <f>N68-O68</f>
        <v>0</v>
      </c>
      <c r="Q68" s="42">
        <f t="shared" si="20"/>
        <v>1</v>
      </c>
      <c r="R68" s="42"/>
      <c r="S68" s="43"/>
      <c r="T68" s="42"/>
      <c r="U68" s="42"/>
      <c r="V68" s="40">
        <f t="shared" si="16"/>
        <v>32</v>
      </c>
      <c r="W68" s="40">
        <f t="shared" si="17"/>
        <v>17</v>
      </c>
      <c r="X68" s="40">
        <f t="shared" si="15"/>
        <v>15</v>
      </c>
      <c r="Y68" s="42">
        <f t="shared" si="18"/>
        <v>0.53125</v>
      </c>
    </row>
    <row r="69" spans="1:25" ht="14.6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8</v>
      </c>
      <c r="H69" s="40">
        <f t="shared" si="14"/>
        <v>7</v>
      </c>
      <c r="I69" s="42">
        <f t="shared" si="19"/>
        <v>0.53333333333333333</v>
      </c>
      <c r="J69" s="40"/>
      <c r="K69" s="41"/>
      <c r="L69" s="40"/>
      <c r="M69" s="42"/>
      <c r="N69" s="40">
        <v>2</v>
      </c>
      <c r="O69" s="41">
        <v>0</v>
      </c>
      <c r="P69" s="40">
        <f>N69-O69</f>
        <v>2</v>
      </c>
      <c r="Q69" s="42">
        <f t="shared" si="20"/>
        <v>0</v>
      </c>
      <c r="R69" s="42"/>
      <c r="S69" s="43"/>
      <c r="T69" s="42"/>
      <c r="U69" s="42"/>
      <c r="V69" s="40">
        <f t="shared" si="16"/>
        <v>17</v>
      </c>
      <c r="W69" s="40">
        <f t="shared" si="17"/>
        <v>8</v>
      </c>
      <c r="X69" s="40">
        <f t="shared" si="15"/>
        <v>9</v>
      </c>
      <c r="Y69" s="42">
        <f t="shared" si="18"/>
        <v>0.47058823529411764</v>
      </c>
    </row>
    <row r="70" spans="1:25" s="44" customFormat="1" ht="12.7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117</v>
      </c>
      <c r="H70" s="27">
        <f>SUM(H55:H69)</f>
        <v>49</v>
      </c>
      <c r="I70" s="28">
        <f t="shared" si="19"/>
        <v>0.70481927710843373</v>
      </c>
      <c r="J70" s="27">
        <f>SUM(J55:J69)</f>
        <v>9</v>
      </c>
      <c r="K70" s="27">
        <f>SUM(K55:K69)</f>
        <v>5</v>
      </c>
      <c r="L70" s="27">
        <f>J70-K70</f>
        <v>4</v>
      </c>
      <c r="M70" s="28">
        <f>K70/J70</f>
        <v>0.55555555555555558</v>
      </c>
      <c r="N70" s="27">
        <f>SUM(N55:N69)</f>
        <v>20</v>
      </c>
      <c r="O70" s="27">
        <f>SUM(O55:O69)</f>
        <v>13</v>
      </c>
      <c r="P70" s="27">
        <f>SUM(P55:P69)</f>
        <v>8</v>
      </c>
      <c r="Q70" s="28">
        <f t="shared" si="20"/>
        <v>0.65</v>
      </c>
      <c r="R70" s="28"/>
      <c r="S70" s="28"/>
      <c r="T70" s="28"/>
      <c r="U70" s="28"/>
      <c r="V70" s="27">
        <f>SUM(V55:V69)</f>
        <v>195</v>
      </c>
      <c r="W70" s="27">
        <f>SUM(W55:W69)</f>
        <v>135</v>
      </c>
      <c r="X70" s="27">
        <f>SUM(X55:X69)</f>
        <v>60</v>
      </c>
      <c r="Y70" s="28">
        <f t="shared" si="18"/>
        <v>0.69230769230769229</v>
      </c>
    </row>
    <row r="71" spans="1:25" ht="14.6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>
        <v>1</v>
      </c>
      <c r="P71" s="47">
        <f>N71-O71</f>
        <v>1</v>
      </c>
      <c r="Q71" s="49">
        <f t="shared" si="20"/>
        <v>0.5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1</v>
      </c>
      <c r="X71" s="47">
        <f t="shared" ref="X71:X84" si="24">V71-W71</f>
        <v>3</v>
      </c>
      <c r="Y71" s="49">
        <f t="shared" si="18"/>
        <v>0.25</v>
      </c>
    </row>
    <row r="72" spans="1:25" ht="14.6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10</v>
      </c>
      <c r="H72" s="47">
        <f t="shared" si="21"/>
        <v>4</v>
      </c>
      <c r="I72" s="49">
        <f t="shared" si="19"/>
        <v>0.7142857142857143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10</v>
      </c>
      <c r="X72" s="47">
        <f t="shared" si="24"/>
        <v>4</v>
      </c>
      <c r="Y72" s="49">
        <f t="shared" si="18"/>
        <v>0.7142857142857143</v>
      </c>
    </row>
    <row r="73" spans="1:25" ht="14.6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3</v>
      </c>
      <c r="H73" s="47">
        <f t="shared" si="21"/>
        <v>2</v>
      </c>
      <c r="I73" s="49">
        <f t="shared" si="19"/>
        <v>0.6</v>
      </c>
      <c r="J73" s="50">
        <v>5</v>
      </c>
      <c r="K73" s="48"/>
      <c r="L73" s="47">
        <f>J73-K73</f>
        <v>5</v>
      </c>
      <c r="M73" s="49">
        <f>K73/J73</f>
        <v>0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3</v>
      </c>
      <c r="X73" s="47">
        <f t="shared" si="24"/>
        <v>7</v>
      </c>
      <c r="Y73" s="49">
        <f t="shared" si="18"/>
        <v>0.3</v>
      </c>
    </row>
    <row r="74" spans="1:25" ht="14.6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31</v>
      </c>
      <c r="H74" s="47">
        <f t="shared" si="21"/>
        <v>30</v>
      </c>
      <c r="I74" s="49">
        <f t="shared" si="19"/>
        <v>0.50819672131147542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31</v>
      </c>
      <c r="X74" s="47">
        <f t="shared" si="24"/>
        <v>30</v>
      </c>
      <c r="Y74" s="49">
        <f t="shared" si="18"/>
        <v>0.50819672131147542</v>
      </c>
    </row>
    <row r="75" spans="1:25" ht="14.6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21"/>
        <v>0</v>
      </c>
      <c r="I75" s="49">
        <f t="shared" si="19"/>
        <v>1</v>
      </c>
      <c r="J75" s="50">
        <v>2</v>
      </c>
      <c r="K75" s="48">
        <v>2</v>
      </c>
      <c r="L75" s="47">
        <f>J75-K75</f>
        <v>0</v>
      </c>
      <c r="M75" s="49">
        <f>K75/J75</f>
        <v>1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17</v>
      </c>
      <c r="X75" s="47">
        <f t="shared" si="24"/>
        <v>1</v>
      </c>
      <c r="Y75" s="49">
        <f t="shared" si="18"/>
        <v>0.94444444444444442</v>
      </c>
    </row>
    <row r="76" spans="1:25" ht="14.6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8</v>
      </c>
      <c r="H76" s="47">
        <f t="shared" si="21"/>
        <v>9</v>
      </c>
      <c r="I76" s="49">
        <f t="shared" si="19"/>
        <v>0.47058823529411764</v>
      </c>
      <c r="J76" s="50"/>
      <c r="K76" s="48"/>
      <c r="L76" s="47"/>
      <c r="M76" s="49"/>
      <c r="N76" s="47">
        <v>5</v>
      </c>
      <c r="O76" s="48">
        <v>5</v>
      </c>
      <c r="P76" s="47">
        <f>N76-O76</f>
        <v>0</v>
      </c>
      <c r="Q76" s="49">
        <f>O76/N76</f>
        <v>1</v>
      </c>
      <c r="R76" s="49"/>
      <c r="S76" s="51"/>
      <c r="T76" s="49"/>
      <c r="U76" s="49"/>
      <c r="V76" s="47">
        <f t="shared" si="22"/>
        <v>22</v>
      </c>
      <c r="W76" s="47">
        <f t="shared" si="23"/>
        <v>13</v>
      </c>
      <c r="X76" s="47">
        <f t="shared" si="24"/>
        <v>9</v>
      </c>
      <c r="Y76" s="49">
        <f t="shared" si="18"/>
        <v>0.59090909090909094</v>
      </c>
    </row>
    <row r="77" spans="1:25" ht="14.6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1</v>
      </c>
      <c r="H77" s="47">
        <f t="shared" si="21"/>
        <v>6</v>
      </c>
      <c r="I77" s="49">
        <f t="shared" si="19"/>
        <v>0.14285714285714285</v>
      </c>
      <c r="J77" s="50"/>
      <c r="K77" s="48"/>
      <c r="L77" s="47"/>
      <c r="M77" s="49"/>
      <c r="N77" s="47">
        <v>10</v>
      </c>
      <c r="O77" s="48">
        <v>0</v>
      </c>
      <c r="P77" s="47">
        <f>N77-O77</f>
        <v>10</v>
      </c>
      <c r="Q77" s="49">
        <f>O77/N77</f>
        <v>0</v>
      </c>
      <c r="R77" s="49"/>
      <c r="S77" s="51"/>
      <c r="T77" s="49"/>
      <c r="U77" s="49"/>
      <c r="V77" s="47">
        <f t="shared" si="22"/>
        <v>17</v>
      </c>
      <c r="W77" s="47">
        <f t="shared" si="23"/>
        <v>1</v>
      </c>
      <c r="X77" s="47">
        <f t="shared" si="24"/>
        <v>16</v>
      </c>
      <c r="Y77" s="49">
        <f t="shared" si="18"/>
        <v>5.8823529411764705E-2</v>
      </c>
    </row>
    <row r="78" spans="1:25" ht="14.6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13</v>
      </c>
      <c r="H78" s="47">
        <f t="shared" si="21"/>
        <v>15</v>
      </c>
      <c r="I78" s="49">
        <f t="shared" si="19"/>
        <v>0.4642857142857143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4</v>
      </c>
      <c r="P78" s="47">
        <f>N78-O78</f>
        <v>3</v>
      </c>
      <c r="Q78" s="49">
        <f>O78/N78</f>
        <v>0.5714285714285714</v>
      </c>
      <c r="R78" s="49"/>
      <c r="S78" s="51"/>
      <c r="T78" s="49"/>
      <c r="U78" s="49"/>
      <c r="V78" s="47">
        <f t="shared" si="22"/>
        <v>39</v>
      </c>
      <c r="W78" s="47">
        <f t="shared" si="23"/>
        <v>17</v>
      </c>
      <c r="X78" s="47">
        <f t="shared" si="24"/>
        <v>22</v>
      </c>
      <c r="Y78" s="49">
        <f t="shared" si="18"/>
        <v>0.4358974358974359</v>
      </c>
    </row>
    <row r="79" spans="1:25" ht="14.6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4</v>
      </c>
      <c r="H79" s="47">
        <f t="shared" si="21"/>
        <v>6</v>
      </c>
      <c r="I79" s="49">
        <f t="shared" si="19"/>
        <v>0.4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4</v>
      </c>
      <c r="X79" s="47">
        <f t="shared" si="24"/>
        <v>6</v>
      </c>
      <c r="Y79" s="49">
        <f t="shared" si="18"/>
        <v>0.4</v>
      </c>
    </row>
    <row r="80" spans="1:25" ht="14.6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8</v>
      </c>
      <c r="H80" s="47">
        <f t="shared" si="21"/>
        <v>2</v>
      </c>
      <c r="I80" s="49">
        <f t="shared" si="19"/>
        <v>0.8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8</v>
      </c>
      <c r="X80" s="47">
        <f t="shared" si="24"/>
        <v>2</v>
      </c>
      <c r="Y80" s="49">
        <f t="shared" si="18"/>
        <v>0.8</v>
      </c>
    </row>
    <row r="81" spans="1:25" ht="14.6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8</v>
      </c>
      <c r="H81" s="47">
        <f t="shared" si="21"/>
        <v>2</v>
      </c>
      <c r="I81" s="49">
        <f t="shared" si="19"/>
        <v>0.8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8</v>
      </c>
      <c r="X81" s="47">
        <f t="shared" si="24"/>
        <v>2</v>
      </c>
      <c r="Y81" s="49">
        <f t="shared" si="18"/>
        <v>0.8</v>
      </c>
    </row>
    <row r="82" spans="1:25" ht="14.6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6</v>
      </c>
      <c r="H82" s="47">
        <f t="shared" si="21"/>
        <v>2</v>
      </c>
      <c r="I82" s="49">
        <f t="shared" si="19"/>
        <v>0.75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6</v>
      </c>
      <c r="X82" s="47">
        <f t="shared" si="24"/>
        <v>2</v>
      </c>
      <c r="Y82" s="49">
        <f t="shared" si="18"/>
        <v>0.75</v>
      </c>
    </row>
    <row r="83" spans="1:25" ht="14.6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9</v>
      </c>
      <c r="H83" s="47">
        <f t="shared" si="21"/>
        <v>0</v>
      </c>
      <c r="I83" s="49">
        <f t="shared" si="19"/>
        <v>1</v>
      </c>
      <c r="J83" s="50"/>
      <c r="K83" s="48"/>
      <c r="L83" s="47"/>
      <c r="M83" s="49"/>
      <c r="N83" s="47">
        <v>2</v>
      </c>
      <c r="O83" s="48">
        <v>0</v>
      </c>
      <c r="P83" s="47">
        <f>N83-O83</f>
        <v>2</v>
      </c>
      <c r="Q83" s="49">
        <f>O83/N83</f>
        <v>0</v>
      </c>
      <c r="R83" s="49"/>
      <c r="S83" s="51"/>
      <c r="T83" s="49"/>
      <c r="U83" s="49"/>
      <c r="V83" s="47">
        <f t="shared" si="22"/>
        <v>11</v>
      </c>
      <c r="W83" s="47">
        <f t="shared" si="23"/>
        <v>9</v>
      </c>
      <c r="X83" s="47">
        <f t="shared" si="24"/>
        <v>2</v>
      </c>
      <c r="Y83" s="49">
        <f t="shared" si="18"/>
        <v>0.81818181818181823</v>
      </c>
    </row>
    <row r="84" spans="1:25" ht="14.6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4</v>
      </c>
      <c r="H84" s="47">
        <f t="shared" si="21"/>
        <v>4</v>
      </c>
      <c r="I84" s="49">
        <f t="shared" si="19"/>
        <v>0.5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4</v>
      </c>
      <c r="X84" s="47">
        <f t="shared" si="24"/>
        <v>6</v>
      </c>
      <c r="Y84" s="49">
        <f t="shared" si="18"/>
        <v>0.4</v>
      </c>
    </row>
    <row r="85" spans="1:25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120</v>
      </c>
      <c r="H85" s="27">
        <f>SUM(H71:H84)</f>
        <v>84</v>
      </c>
      <c r="I85" s="28">
        <f t="shared" si="19"/>
        <v>0.58823529411764708</v>
      </c>
      <c r="J85" s="27">
        <f>SUM(J71:J84)</f>
        <v>11</v>
      </c>
      <c r="K85" s="27">
        <f>SUM(K71:K84)</f>
        <v>2</v>
      </c>
      <c r="L85" s="27">
        <f>J85-K85</f>
        <v>9</v>
      </c>
      <c r="M85" s="28">
        <f>K85/J85</f>
        <v>0.18181818181818182</v>
      </c>
      <c r="N85" s="27">
        <f>SUM(N71:N84)</f>
        <v>29</v>
      </c>
      <c r="O85" s="27">
        <f>SUM(O71:O84)</f>
        <v>10</v>
      </c>
      <c r="P85" s="27">
        <f>SUM(P71:P84)</f>
        <v>19</v>
      </c>
      <c r="Q85" s="28">
        <f>O85/N85</f>
        <v>0.34482758620689657</v>
      </c>
      <c r="R85" s="28"/>
      <c r="S85" s="28"/>
      <c r="T85" s="28"/>
      <c r="U85" s="28"/>
      <c r="V85" s="27">
        <f>SUM(V71:V84)</f>
        <v>244</v>
      </c>
      <c r="W85" s="27">
        <f>SUM(W71:W84)</f>
        <v>132</v>
      </c>
      <c r="X85" s="27">
        <f>SUM(X71:X84)</f>
        <v>112</v>
      </c>
      <c r="Y85" s="28">
        <f t="shared" si="18"/>
        <v>0.54098360655737709</v>
      </c>
    </row>
    <row r="86" spans="1:25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993</v>
      </c>
      <c r="G86" s="27">
        <f>G38+G54+G70+G85</f>
        <v>711</v>
      </c>
      <c r="H86" s="27">
        <f>H38+H54+H70+H85</f>
        <v>282</v>
      </c>
      <c r="I86" s="28">
        <f t="shared" si="19"/>
        <v>0.71601208459214505</v>
      </c>
      <c r="J86" s="27">
        <f>J38+J54+J70+J85</f>
        <v>83</v>
      </c>
      <c r="K86" s="27">
        <f>K38+K54+K70+K85</f>
        <v>52</v>
      </c>
      <c r="L86" s="27">
        <f>L38+L54+L70+L85</f>
        <v>31</v>
      </c>
      <c r="M86" s="28">
        <f>K86/J86</f>
        <v>0.62650602409638556</v>
      </c>
      <c r="N86" s="27">
        <f>N38+N54+N70+N85</f>
        <v>172</v>
      </c>
      <c r="O86" s="27">
        <f>O38+O54+O70+O85</f>
        <v>73</v>
      </c>
      <c r="P86" s="27">
        <f>P38+P54+P70+P85</f>
        <v>100</v>
      </c>
      <c r="Q86" s="28">
        <f>O86/N86</f>
        <v>0.42441860465116277</v>
      </c>
      <c r="R86" s="53">
        <f>R38+R54</f>
        <v>9</v>
      </c>
      <c r="S86" s="53">
        <f>S38+S54</f>
        <v>2</v>
      </c>
      <c r="T86" s="53">
        <f>T38+T54</f>
        <v>7</v>
      </c>
      <c r="U86" s="28">
        <f>S86/R86</f>
        <v>0.22222222222222221</v>
      </c>
      <c r="V86" s="27">
        <f>V38+V54+V70+V85</f>
        <v>1257</v>
      </c>
      <c r="W86" s="27">
        <f>G86+K86+O86+S86</f>
        <v>838</v>
      </c>
      <c r="X86" s="27">
        <f>V86-W86</f>
        <v>419</v>
      </c>
      <c r="Y86" s="28">
        <f t="shared" si="18"/>
        <v>0.66666666666666663</v>
      </c>
    </row>
    <row r="87" spans="1:25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25" ht="12.7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25" ht="12.75" customHeight="1">
      <c r="A92" s="99" t="s">
        <v>226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461</v>
      </c>
      <c r="G96" s="58">
        <f t="shared" si="25"/>
        <v>337</v>
      </c>
      <c r="H96" s="58">
        <f t="shared" si="25"/>
        <v>124</v>
      </c>
      <c r="I96" s="59">
        <f t="shared" si="25"/>
        <v>0.73101952277657267</v>
      </c>
      <c r="J96" s="58">
        <f t="shared" si="25"/>
        <v>41</v>
      </c>
      <c r="K96" s="58">
        <f t="shared" si="25"/>
        <v>27</v>
      </c>
      <c r="L96" s="58">
        <f t="shared" si="25"/>
        <v>14</v>
      </c>
      <c r="M96" s="59">
        <f t="shared" si="25"/>
        <v>0.65853658536585369</v>
      </c>
      <c r="N96" s="58">
        <f t="shared" si="25"/>
        <v>103</v>
      </c>
      <c r="O96" s="58">
        <f t="shared" si="25"/>
        <v>40</v>
      </c>
      <c r="P96" s="58">
        <f t="shared" si="25"/>
        <v>63</v>
      </c>
      <c r="Q96" s="59">
        <f t="shared" si="25"/>
        <v>0.38834951456310679</v>
      </c>
      <c r="R96" s="58">
        <f t="shared" si="25"/>
        <v>4</v>
      </c>
      <c r="S96" s="58">
        <f t="shared" si="25"/>
        <v>2</v>
      </c>
      <c r="T96" s="58">
        <f t="shared" si="25"/>
        <v>2</v>
      </c>
      <c r="U96" s="59">
        <f t="shared" si="25"/>
        <v>0.5</v>
      </c>
      <c r="V96" s="58">
        <f t="shared" si="25"/>
        <v>609</v>
      </c>
      <c r="W96" s="58">
        <f t="shared" si="25"/>
        <v>406</v>
      </c>
      <c r="X96" s="58">
        <f t="shared" si="25"/>
        <v>203</v>
      </c>
      <c r="Y96" s="59">
        <f t="shared" si="25"/>
        <v>0.66666666666666663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137</v>
      </c>
      <c r="H97" s="60">
        <f t="shared" si="26"/>
        <v>25</v>
      </c>
      <c r="I97" s="61">
        <f t="shared" si="26"/>
        <v>0.84567901234567899</v>
      </c>
      <c r="J97" s="60">
        <f t="shared" si="26"/>
        <v>22</v>
      </c>
      <c r="K97" s="60">
        <f t="shared" si="26"/>
        <v>18</v>
      </c>
      <c r="L97" s="60">
        <f t="shared" si="26"/>
        <v>4</v>
      </c>
      <c r="M97" s="61">
        <f t="shared" si="26"/>
        <v>0.81818181818181823</v>
      </c>
      <c r="N97" s="60">
        <f t="shared" si="26"/>
        <v>20</v>
      </c>
      <c r="O97" s="60">
        <f t="shared" si="26"/>
        <v>10</v>
      </c>
      <c r="P97" s="60">
        <f t="shared" si="26"/>
        <v>10</v>
      </c>
      <c r="Q97" s="61">
        <f t="shared" si="26"/>
        <v>0.5</v>
      </c>
      <c r="R97" s="60">
        <f t="shared" si="26"/>
        <v>5</v>
      </c>
      <c r="S97" s="60">
        <f t="shared" si="26"/>
        <v>0</v>
      </c>
      <c r="T97" s="60">
        <f t="shared" si="26"/>
        <v>5</v>
      </c>
      <c r="U97" s="61">
        <f t="shared" si="26"/>
        <v>0</v>
      </c>
      <c r="V97" s="60">
        <f t="shared" si="26"/>
        <v>209</v>
      </c>
      <c r="W97" s="60">
        <f t="shared" si="26"/>
        <v>165</v>
      </c>
      <c r="X97" s="60">
        <f t="shared" si="26"/>
        <v>44</v>
      </c>
      <c r="Y97" s="61">
        <f t="shared" si="26"/>
        <v>0.78947368421052633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117</v>
      </c>
      <c r="H98" s="62">
        <f t="shared" si="27"/>
        <v>49</v>
      </c>
      <c r="I98" s="63">
        <f t="shared" si="27"/>
        <v>0.70481927710843373</v>
      </c>
      <c r="J98" s="62">
        <f t="shared" si="27"/>
        <v>9</v>
      </c>
      <c r="K98" s="62">
        <f t="shared" si="27"/>
        <v>5</v>
      </c>
      <c r="L98" s="62">
        <f t="shared" si="27"/>
        <v>4</v>
      </c>
      <c r="M98" s="63">
        <f t="shared" si="27"/>
        <v>0.55555555555555558</v>
      </c>
      <c r="N98" s="62">
        <f t="shared" si="27"/>
        <v>20</v>
      </c>
      <c r="O98" s="62">
        <f t="shared" si="27"/>
        <v>13</v>
      </c>
      <c r="P98" s="62">
        <f t="shared" si="27"/>
        <v>8</v>
      </c>
      <c r="Q98" s="63">
        <f t="shared" si="27"/>
        <v>0.65</v>
      </c>
      <c r="R98" s="63"/>
      <c r="S98" s="63"/>
      <c r="T98" s="63"/>
      <c r="U98" s="63"/>
      <c r="V98" s="62">
        <f>V70</f>
        <v>195</v>
      </c>
      <c r="W98" s="62">
        <f>W70</f>
        <v>135</v>
      </c>
      <c r="X98" s="62">
        <f>X70</f>
        <v>60</v>
      </c>
      <c r="Y98" s="63">
        <f>Y70</f>
        <v>0.69230769230769229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120</v>
      </c>
      <c r="H99" s="64">
        <f t="shared" si="28"/>
        <v>84</v>
      </c>
      <c r="I99" s="65">
        <f t="shared" si="28"/>
        <v>0.58823529411764708</v>
      </c>
      <c r="J99" s="64">
        <f t="shared" si="28"/>
        <v>11</v>
      </c>
      <c r="K99" s="64">
        <f t="shared" si="28"/>
        <v>2</v>
      </c>
      <c r="L99" s="64">
        <f t="shared" si="28"/>
        <v>9</v>
      </c>
      <c r="M99" s="65">
        <f t="shared" si="28"/>
        <v>0.18181818181818182</v>
      </c>
      <c r="N99" s="64">
        <f t="shared" si="28"/>
        <v>29</v>
      </c>
      <c r="O99" s="64">
        <f t="shared" si="28"/>
        <v>10</v>
      </c>
      <c r="P99" s="64">
        <f t="shared" si="28"/>
        <v>19</v>
      </c>
      <c r="Q99" s="65">
        <f t="shared" si="28"/>
        <v>0.34482758620689657</v>
      </c>
      <c r="R99" s="65"/>
      <c r="S99" s="65"/>
      <c r="T99" s="65"/>
      <c r="U99" s="65"/>
      <c r="V99" s="64">
        <f>V85</f>
        <v>244</v>
      </c>
      <c r="W99" s="64">
        <f>W85</f>
        <v>132</v>
      </c>
      <c r="X99" s="64">
        <f>X85</f>
        <v>112</v>
      </c>
      <c r="Y99" s="65">
        <f>Y85</f>
        <v>0.54098360655737709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993</v>
      </c>
      <c r="G100" s="18">
        <f t="shared" si="29"/>
        <v>711</v>
      </c>
      <c r="H100" s="18">
        <f t="shared" si="29"/>
        <v>282</v>
      </c>
      <c r="I100" s="66">
        <f t="shared" si="29"/>
        <v>0.71601208459214505</v>
      </c>
      <c r="J100" s="18">
        <f t="shared" si="29"/>
        <v>83</v>
      </c>
      <c r="K100" s="18">
        <f t="shared" si="29"/>
        <v>52</v>
      </c>
      <c r="L100" s="18">
        <f t="shared" si="29"/>
        <v>31</v>
      </c>
      <c r="M100" s="66">
        <f t="shared" si="29"/>
        <v>0.62650602409638556</v>
      </c>
      <c r="N100" s="18">
        <f t="shared" si="29"/>
        <v>172</v>
      </c>
      <c r="O100" s="18">
        <f t="shared" si="29"/>
        <v>73</v>
      </c>
      <c r="P100" s="18">
        <f t="shared" si="29"/>
        <v>100</v>
      </c>
      <c r="Q100" s="66">
        <f t="shared" si="29"/>
        <v>0.42441860465116277</v>
      </c>
      <c r="R100" s="67">
        <f t="shared" ref="R100:X100" si="30">R86</f>
        <v>9</v>
      </c>
      <c r="S100" s="67">
        <f t="shared" si="30"/>
        <v>2</v>
      </c>
      <c r="T100" s="67">
        <f t="shared" si="30"/>
        <v>7</v>
      </c>
      <c r="U100" s="66">
        <f t="shared" si="30"/>
        <v>0.22222222222222221</v>
      </c>
      <c r="V100" s="18">
        <f t="shared" si="30"/>
        <v>1257</v>
      </c>
      <c r="W100" s="18">
        <f t="shared" si="30"/>
        <v>838</v>
      </c>
      <c r="X100" s="18">
        <f t="shared" si="30"/>
        <v>419</v>
      </c>
      <c r="Y100" s="66">
        <f>W100/V100</f>
        <v>0.66666666666666663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11" spans="1:25" ht="38.85" customHeight="1">
      <c r="E111" s="124" t="s">
        <v>27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 customHeight="1">
      <c r="E113" s="128" t="s">
        <v>6</v>
      </c>
      <c r="F113" s="128"/>
      <c r="G113" s="128"/>
      <c r="H113" s="128"/>
      <c r="I113" s="129">
        <f>F86+J86</f>
        <v>1076</v>
      </c>
      <c r="J113" s="129"/>
      <c r="K113" s="129"/>
      <c r="L113" s="130">
        <f>G86+K86</f>
        <v>763</v>
      </c>
      <c r="M113" s="130"/>
      <c r="N113" s="130"/>
      <c r="O113" s="130">
        <f>I113-L113</f>
        <v>313</v>
      </c>
      <c r="P113" s="130"/>
      <c r="Q113" s="130"/>
      <c r="R113" s="131">
        <f>L113/I113</f>
        <v>0.70910780669144979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75</v>
      </c>
      <c r="M114" s="130"/>
      <c r="N114" s="130"/>
      <c r="O114" s="130">
        <f>I114-L114</f>
        <v>106</v>
      </c>
      <c r="P114" s="130"/>
      <c r="Q114" s="130"/>
      <c r="R114" s="131">
        <f>L114/I114</f>
        <v>0.4143646408839779</v>
      </c>
      <c r="S114" s="131"/>
      <c r="T114" s="131"/>
    </row>
    <row r="115" spans="5:20" ht="15.75" customHeight="1">
      <c r="E115" s="128" t="s">
        <v>8</v>
      </c>
      <c r="F115" s="128"/>
      <c r="G115" s="128"/>
      <c r="H115" s="128"/>
      <c r="I115" s="129">
        <f>SUM(I113:I114)</f>
        <v>1257</v>
      </c>
      <c r="J115" s="129"/>
      <c r="K115" s="129"/>
      <c r="L115" s="130">
        <f>SUM(L113:L114)</f>
        <v>838</v>
      </c>
      <c r="M115" s="130"/>
      <c r="N115" s="130"/>
      <c r="O115" s="130">
        <f>SUM(O113:O114)</f>
        <v>419</v>
      </c>
      <c r="P115" s="130"/>
      <c r="Q115" s="130"/>
      <c r="R115" s="131">
        <f>L115/I115</f>
        <v>0.66666666666666663</v>
      </c>
      <c r="S115" s="131"/>
      <c r="T115" s="131"/>
    </row>
    <row r="116" spans="5:20" ht="15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 ht="31.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2.7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25.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4.65" customHeight="1">
      <c r="E121" s="68" t="s">
        <v>54</v>
      </c>
      <c r="F121" s="71">
        <v>1975</v>
      </c>
      <c r="G121" s="71">
        <v>776</v>
      </c>
      <c r="H121" s="71">
        <f>F121-G121</f>
        <v>1199</v>
      </c>
      <c r="I121" s="72">
        <f>G121/F121</f>
        <v>0.39291139240506329</v>
      </c>
      <c r="J121" s="71">
        <v>452</v>
      </c>
      <c r="K121" s="71">
        <v>98</v>
      </c>
      <c r="L121" s="71">
        <f>J121-K121</f>
        <v>354</v>
      </c>
      <c r="M121" s="72">
        <f>K121/J121</f>
        <v>0.2168141592920354</v>
      </c>
    </row>
    <row r="122" spans="5:20" ht="14.65" customHeight="1">
      <c r="E122" s="68" t="s">
        <v>99</v>
      </c>
      <c r="F122" s="71">
        <v>1368</v>
      </c>
      <c r="G122" s="71">
        <v>409</v>
      </c>
      <c r="H122" s="71">
        <f>F122-G122</f>
        <v>959</v>
      </c>
      <c r="I122" s="72">
        <f>G122/F122</f>
        <v>0.29897660818713451</v>
      </c>
      <c r="J122" s="71">
        <v>415</v>
      </c>
      <c r="K122" s="71">
        <v>69</v>
      </c>
      <c r="L122" s="71">
        <f>J122-K122</f>
        <v>346</v>
      </c>
      <c r="M122" s="72">
        <f>K122/J122</f>
        <v>0.16626506024096385</v>
      </c>
    </row>
    <row r="123" spans="5:20" ht="14.65" customHeight="1">
      <c r="E123" s="68" t="s">
        <v>123</v>
      </c>
      <c r="F123" s="71">
        <v>1435</v>
      </c>
      <c r="G123" s="71">
        <v>431</v>
      </c>
      <c r="H123" s="71">
        <f>F123-G123</f>
        <v>1004</v>
      </c>
      <c r="I123" s="72">
        <f>G123/F123</f>
        <v>0.30034843205574913</v>
      </c>
      <c r="J123" s="71">
        <v>370</v>
      </c>
      <c r="K123" s="71">
        <v>70</v>
      </c>
      <c r="L123" s="71">
        <f>J123-K123</f>
        <v>300</v>
      </c>
      <c r="M123" s="72">
        <f>K123/J123</f>
        <v>0.1891891891891892</v>
      </c>
    </row>
    <row r="124" spans="5:20" ht="14.65" customHeight="1">
      <c r="E124" s="68" t="s">
        <v>146</v>
      </c>
      <c r="F124" s="71">
        <v>1921</v>
      </c>
      <c r="G124" s="71">
        <v>654</v>
      </c>
      <c r="H124" s="71">
        <f>F124-G124</f>
        <v>1267</v>
      </c>
      <c r="I124" s="72">
        <f>G124/F124</f>
        <v>0.34044768349817806</v>
      </c>
      <c r="J124" s="71">
        <v>452</v>
      </c>
      <c r="K124" s="71">
        <v>66</v>
      </c>
      <c r="L124" s="71">
        <f>J124-K124</f>
        <v>386</v>
      </c>
      <c r="M124" s="72">
        <f>K124/J124</f>
        <v>0.14601769911504425</v>
      </c>
    </row>
    <row r="125" spans="5:20" ht="12.75" customHeight="1">
      <c r="E125" s="68" t="s">
        <v>175</v>
      </c>
      <c r="F125" s="68">
        <f>F121+F122+F123+F124</f>
        <v>6699</v>
      </c>
      <c r="G125" s="68">
        <f>G121+G122+G123+G124</f>
        <v>2270</v>
      </c>
      <c r="H125" s="68">
        <f>H121+H122+H123+H124</f>
        <v>4429</v>
      </c>
      <c r="I125" s="73">
        <f>G125/F125</f>
        <v>0.33885654575309748</v>
      </c>
      <c r="J125" s="68">
        <f>J121+J122+J123+J124</f>
        <v>1689</v>
      </c>
      <c r="K125" s="68">
        <f>K121+K122+K123+K124</f>
        <v>303</v>
      </c>
      <c r="L125" s="68">
        <f>L121+L122+L123+L124</f>
        <v>1386</v>
      </c>
      <c r="M125" s="73">
        <f>K125/J125</f>
        <v>0.17939609236234458</v>
      </c>
    </row>
    <row r="126" spans="5:20" ht="12.75" customHeight="1">
      <c r="E126" s="74" t="s">
        <v>184</v>
      </c>
      <c r="H126" s="75"/>
    </row>
    <row r="127" spans="5:20" ht="12.75" customHeight="1">
      <c r="E127" s="74" t="s">
        <v>185</v>
      </c>
      <c r="H127" s="75"/>
    </row>
    <row r="137" spans="1:21" ht="14.6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4.6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4.6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4.65" customHeight="1">
      <c r="A140" s="99" t="s">
        <v>225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4.6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4.6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4.65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502</v>
      </c>
      <c r="G143" s="76">
        <f t="shared" si="31"/>
        <v>364</v>
      </c>
      <c r="H143" s="76">
        <f>F143-G143</f>
        <v>138</v>
      </c>
      <c r="I143" s="77">
        <f>G143/F143</f>
        <v>0.72509960159362552</v>
      </c>
      <c r="J143" s="78">
        <f t="shared" ref="J143:K147" si="32">F121</f>
        <v>1975</v>
      </c>
      <c r="K143" s="78">
        <f t="shared" si="32"/>
        <v>776</v>
      </c>
      <c r="L143" s="79">
        <f>J143-K143</f>
        <v>1199</v>
      </c>
      <c r="M143" s="77">
        <f>K143/J143</f>
        <v>0.39291139240506329</v>
      </c>
      <c r="N143" s="76">
        <f t="shared" ref="N143:O147" si="33">N96+R96</f>
        <v>107</v>
      </c>
      <c r="O143" s="76">
        <f t="shared" si="33"/>
        <v>42</v>
      </c>
      <c r="P143" s="76">
        <f>N143-O143</f>
        <v>65</v>
      </c>
      <c r="Q143" s="77">
        <f>O143/N143</f>
        <v>0.3925233644859813</v>
      </c>
      <c r="R143" s="78">
        <f t="shared" ref="R143:S147" si="34">J121</f>
        <v>452</v>
      </c>
      <c r="S143" s="78">
        <f t="shared" si="34"/>
        <v>98</v>
      </c>
      <c r="T143" s="79">
        <f>R143-S143</f>
        <v>354</v>
      </c>
      <c r="U143" s="77">
        <f>S143/R143</f>
        <v>0.2168141592920354</v>
      </c>
    </row>
    <row r="144" spans="1:21" ht="14.65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155</v>
      </c>
      <c r="H144" s="80">
        <f>F144-G144</f>
        <v>29</v>
      </c>
      <c r="I144" s="81">
        <f>G144/F144</f>
        <v>0.84239130434782605</v>
      </c>
      <c r="J144" s="82">
        <f t="shared" si="32"/>
        <v>1368</v>
      </c>
      <c r="K144" s="82">
        <f t="shared" si="32"/>
        <v>409</v>
      </c>
      <c r="L144" s="83">
        <f>J144-K144</f>
        <v>959</v>
      </c>
      <c r="M144" s="81">
        <f>K144/J144</f>
        <v>0.29897660818713451</v>
      </c>
      <c r="N144" s="80">
        <f t="shared" si="33"/>
        <v>25</v>
      </c>
      <c r="O144" s="80">
        <f t="shared" si="33"/>
        <v>10</v>
      </c>
      <c r="P144" s="80">
        <f>N144-O144</f>
        <v>15</v>
      </c>
      <c r="Q144" s="81">
        <f>O144/N144</f>
        <v>0.4</v>
      </c>
      <c r="R144" s="82">
        <f t="shared" si="34"/>
        <v>415</v>
      </c>
      <c r="S144" s="82">
        <f t="shared" si="34"/>
        <v>69</v>
      </c>
      <c r="T144" s="83">
        <f>R144-S144</f>
        <v>346</v>
      </c>
      <c r="U144" s="81">
        <f>S144/R144</f>
        <v>0.16626506024096385</v>
      </c>
    </row>
    <row r="145" spans="1:21" ht="14.65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122</v>
      </c>
      <c r="H145" s="84">
        <f>F145-G145</f>
        <v>53</v>
      </c>
      <c r="I145" s="85">
        <f>G145/F145</f>
        <v>0.69714285714285718</v>
      </c>
      <c r="J145" s="86">
        <f t="shared" si="32"/>
        <v>1435</v>
      </c>
      <c r="K145" s="86">
        <f t="shared" si="32"/>
        <v>431</v>
      </c>
      <c r="L145" s="87">
        <f>J145-K145</f>
        <v>1004</v>
      </c>
      <c r="M145" s="85">
        <f>K145/J145</f>
        <v>0.30034843205574913</v>
      </c>
      <c r="N145" s="84">
        <f t="shared" si="33"/>
        <v>20</v>
      </c>
      <c r="O145" s="84">
        <f t="shared" si="33"/>
        <v>13</v>
      </c>
      <c r="P145" s="84">
        <f>N145-O145</f>
        <v>7</v>
      </c>
      <c r="Q145" s="85">
        <f>O145/N145</f>
        <v>0.65</v>
      </c>
      <c r="R145" s="86">
        <f t="shared" si="34"/>
        <v>370</v>
      </c>
      <c r="S145" s="86">
        <f t="shared" si="34"/>
        <v>70</v>
      </c>
      <c r="T145" s="87">
        <f>R145-S145</f>
        <v>300</v>
      </c>
      <c r="U145" s="85">
        <f>S145/R145</f>
        <v>0.1891891891891892</v>
      </c>
    </row>
    <row r="146" spans="1:21" ht="14.65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122</v>
      </c>
      <c r="H146" s="88">
        <f>F146-G146</f>
        <v>93</v>
      </c>
      <c r="I146" s="89">
        <f>G146/F146</f>
        <v>0.56744186046511624</v>
      </c>
      <c r="J146" s="90">
        <f t="shared" si="32"/>
        <v>1921</v>
      </c>
      <c r="K146" s="90">
        <f t="shared" si="32"/>
        <v>654</v>
      </c>
      <c r="L146" s="91">
        <f>J146-K146</f>
        <v>1267</v>
      </c>
      <c r="M146" s="89">
        <f>K146/J146</f>
        <v>0.34044768349817806</v>
      </c>
      <c r="N146" s="88">
        <f t="shared" si="33"/>
        <v>29</v>
      </c>
      <c r="O146" s="88">
        <f t="shared" si="33"/>
        <v>10</v>
      </c>
      <c r="P146" s="88">
        <f>N146-O146</f>
        <v>19</v>
      </c>
      <c r="Q146" s="89">
        <f>O146/N146</f>
        <v>0.34482758620689657</v>
      </c>
      <c r="R146" s="90">
        <f t="shared" si="34"/>
        <v>452</v>
      </c>
      <c r="S146" s="90">
        <f t="shared" si="34"/>
        <v>66</v>
      </c>
      <c r="T146" s="91">
        <f>R146-S146</f>
        <v>386</v>
      </c>
      <c r="U146" s="89">
        <f>S146/R146</f>
        <v>0.14601769911504425</v>
      </c>
    </row>
    <row r="147" spans="1:21" ht="14.65" customHeight="1">
      <c r="A147" s="138" t="s">
        <v>175</v>
      </c>
      <c r="B147" s="138"/>
      <c r="C147" s="138"/>
      <c r="D147" s="138"/>
      <c r="E147" s="138"/>
      <c r="F147" s="92">
        <f t="shared" si="31"/>
        <v>1076</v>
      </c>
      <c r="G147" s="92">
        <f t="shared" si="31"/>
        <v>763</v>
      </c>
      <c r="H147" s="92">
        <f>F147-G147</f>
        <v>313</v>
      </c>
      <c r="I147" s="93">
        <f>G147/F147</f>
        <v>0.70910780669144979</v>
      </c>
      <c r="J147" s="94">
        <f t="shared" si="32"/>
        <v>6699</v>
      </c>
      <c r="K147" s="94">
        <f t="shared" si="32"/>
        <v>2270</v>
      </c>
      <c r="L147" s="95">
        <f>J147-K147</f>
        <v>4429</v>
      </c>
      <c r="M147" s="93">
        <f>K147/J147</f>
        <v>0.33885654575309748</v>
      </c>
      <c r="N147" s="92">
        <f t="shared" si="33"/>
        <v>181</v>
      </c>
      <c r="O147" s="92">
        <f t="shared" si="33"/>
        <v>75</v>
      </c>
      <c r="P147" s="92">
        <f>N147-O147</f>
        <v>106</v>
      </c>
      <c r="Q147" s="93">
        <f>O147/N147</f>
        <v>0.4143646408839779</v>
      </c>
      <c r="R147" s="94">
        <f t="shared" si="34"/>
        <v>1689</v>
      </c>
      <c r="S147" s="94">
        <f t="shared" si="34"/>
        <v>303</v>
      </c>
      <c r="T147" s="95">
        <f>R147-S147</f>
        <v>1386</v>
      </c>
      <c r="U147" s="93">
        <f>S147/R147</f>
        <v>0.17939609236234458</v>
      </c>
    </row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78740157480314998" right="0.78740157480314998" top="1.181102362204725" bottom="1.181102362204725" header="0.78740157480314998" footer="0.78740157480314998"/>
  <pageSetup paperSize="0" fitToWidth="0" fitToHeight="0" pageOrder="overThenDown" orientation="portrait" horizontalDpi="0" verticalDpi="0" copies="0"/>
  <headerFooter alignWithMargins="0">
    <oddHeader>&amp;C&amp;10&amp;A</oddHeader>
    <oddFooter>&amp;C&amp;10Página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workbookViewId="0">
      <selection sqref="A1:Y1"/>
    </sheetView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8" width="5.125" customWidth="1"/>
    <col min="9" max="9" width="9.5" customWidth="1"/>
    <col min="10" max="12" width="5.125" customWidth="1"/>
    <col min="13" max="13" width="7" customWidth="1"/>
    <col min="14" max="16" width="5.125" customWidth="1"/>
    <col min="17" max="17" width="6.625" customWidth="1"/>
    <col min="18" max="25" width="5.125" customWidth="1"/>
    <col min="26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227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4.6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14</v>
      </c>
      <c r="H8" s="23">
        <f>F8-G8</f>
        <v>0</v>
      </c>
      <c r="I8" s="25">
        <f>G8/F8</f>
        <v>1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14</v>
      </c>
      <c r="X8" s="23">
        <f t="shared" ref="X8:X37" si="2">V8-W8</f>
        <v>0</v>
      </c>
      <c r="Y8" s="25">
        <f t="shared" ref="Y8:Y39" si="3">W8/V8</f>
        <v>1</v>
      </c>
    </row>
    <row r="9" spans="1:25" ht="14.6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26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9</v>
      </c>
      <c r="P9" s="23">
        <f>N9-O9</f>
        <v>1</v>
      </c>
      <c r="Q9" s="25">
        <f>O9/N9</f>
        <v>0.9</v>
      </c>
      <c r="R9" s="23"/>
      <c r="S9" s="24"/>
      <c r="T9" s="23"/>
      <c r="U9" s="25"/>
      <c r="V9" s="23">
        <f t="shared" si="0"/>
        <v>37</v>
      </c>
      <c r="W9" s="23">
        <f t="shared" si="1"/>
        <v>36</v>
      </c>
      <c r="X9" s="23">
        <f t="shared" si="2"/>
        <v>1</v>
      </c>
      <c r="Y9" s="25">
        <f t="shared" si="3"/>
        <v>0.97297297297297303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0</v>
      </c>
      <c r="H10" s="23">
        <f>F10-G10</f>
        <v>20</v>
      </c>
      <c r="I10" s="25">
        <f>G10/F10</f>
        <v>0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0</v>
      </c>
      <c r="X10" s="23">
        <f t="shared" si="2"/>
        <v>22</v>
      </c>
      <c r="Y10" s="25">
        <f t="shared" si="3"/>
        <v>0</v>
      </c>
    </row>
    <row r="11" spans="1:25" ht="14.6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3</v>
      </c>
      <c r="P11" s="23">
        <f>N11-O11</f>
        <v>7</v>
      </c>
      <c r="Q11" s="25">
        <f>O11/N11</f>
        <v>0.3</v>
      </c>
      <c r="R11" s="23"/>
      <c r="S11" s="24"/>
      <c r="T11" s="23"/>
      <c r="U11" s="25"/>
      <c r="V11" s="23">
        <f t="shared" si="0"/>
        <v>10</v>
      </c>
      <c r="W11" s="23">
        <f t="shared" si="1"/>
        <v>3</v>
      </c>
      <c r="X11" s="23">
        <f t="shared" si="2"/>
        <v>7</v>
      </c>
      <c r="Y11" s="25">
        <f t="shared" si="3"/>
        <v>0.3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42</v>
      </c>
      <c r="H12" s="23">
        <f t="shared" ref="H12:H18" si="4">F12-G12</f>
        <v>3</v>
      </c>
      <c r="I12" s="25">
        <f t="shared" ref="I12:I18" si="5">G12/F12</f>
        <v>0.93333333333333335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42</v>
      </c>
      <c r="X12" s="23">
        <f t="shared" si="2"/>
        <v>3</v>
      </c>
      <c r="Y12" s="25">
        <f t="shared" si="3"/>
        <v>0.93333333333333335</v>
      </c>
    </row>
    <row r="13" spans="1:25" ht="14.6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29</v>
      </c>
      <c r="H13" s="23">
        <f t="shared" si="4"/>
        <v>32</v>
      </c>
      <c r="I13" s="25">
        <f t="shared" si="5"/>
        <v>0.47540983606557374</v>
      </c>
      <c r="J13" s="26"/>
      <c r="K13" s="24"/>
      <c r="L13" s="23"/>
      <c r="M13" s="25"/>
      <c r="N13" s="23">
        <v>25</v>
      </c>
      <c r="O13" s="24">
        <v>0</v>
      </c>
      <c r="P13" s="23">
        <f>N13-O13</f>
        <v>25</v>
      </c>
      <c r="Q13" s="25">
        <f>O13/N13</f>
        <v>0</v>
      </c>
      <c r="R13" s="23"/>
      <c r="S13" s="24"/>
      <c r="T13" s="23"/>
      <c r="U13" s="25"/>
      <c r="V13" s="23">
        <f t="shared" si="0"/>
        <v>86</v>
      </c>
      <c r="W13" s="23">
        <f t="shared" si="1"/>
        <v>29</v>
      </c>
      <c r="X13" s="23">
        <f t="shared" si="2"/>
        <v>57</v>
      </c>
      <c r="Y13" s="25">
        <f t="shared" si="3"/>
        <v>0.33720930232558138</v>
      </c>
    </row>
    <row r="14" spans="1:25" ht="14.6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4"/>
        <v>0</v>
      </c>
      <c r="I14" s="25">
        <f t="shared" si="5"/>
        <v>1</v>
      </c>
      <c r="J14" s="26">
        <v>15</v>
      </c>
      <c r="K14" s="24">
        <v>14</v>
      </c>
      <c r="L14" s="23">
        <f>J14-K14</f>
        <v>1</v>
      </c>
      <c r="M14" s="25">
        <f>K14/J14</f>
        <v>0.93333333333333335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44</v>
      </c>
      <c r="X14" s="23">
        <f t="shared" si="2"/>
        <v>1</v>
      </c>
      <c r="Y14" s="25">
        <f t="shared" si="3"/>
        <v>0.97777777777777775</v>
      </c>
    </row>
    <row r="15" spans="1:25" ht="14.65" customHeight="1">
      <c r="A15" s="103"/>
      <c r="B15" s="104"/>
      <c r="C15" s="105"/>
      <c r="D15" s="21"/>
      <c r="E15" s="22" t="s">
        <v>66</v>
      </c>
      <c r="F15" s="23">
        <v>10</v>
      </c>
      <c r="G15" s="24">
        <v>4</v>
      </c>
      <c r="H15" s="23">
        <f t="shared" si="4"/>
        <v>6</v>
      </c>
      <c r="I15" s="25">
        <f t="shared" si="5"/>
        <v>0.4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4</v>
      </c>
      <c r="X15" s="23">
        <f t="shared" si="2"/>
        <v>6</v>
      </c>
      <c r="Y15" s="25">
        <f t="shared" si="3"/>
        <v>0.4</v>
      </c>
    </row>
    <row r="16" spans="1:25" ht="14.65" customHeight="1">
      <c r="A16" s="103"/>
      <c r="B16" s="104"/>
      <c r="C16" s="105"/>
      <c r="D16" s="21"/>
      <c r="E16" s="22" t="s">
        <v>67</v>
      </c>
      <c r="F16" s="23">
        <v>3</v>
      </c>
      <c r="G16" s="24">
        <v>1</v>
      </c>
      <c r="H16" s="23">
        <f t="shared" si="4"/>
        <v>2</v>
      </c>
      <c r="I16" s="25">
        <f t="shared" si="5"/>
        <v>0.33333333333333331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3</v>
      </c>
      <c r="W16" s="23">
        <f t="shared" si="1"/>
        <v>1</v>
      </c>
      <c r="X16" s="23">
        <f t="shared" si="2"/>
        <v>2</v>
      </c>
      <c r="Y16" s="25">
        <f t="shared" si="3"/>
        <v>0.33333333333333331</v>
      </c>
    </row>
    <row r="17" spans="1:25" ht="14.65" customHeight="1">
      <c r="A17" s="103"/>
      <c r="B17" s="104"/>
      <c r="C17" s="105"/>
      <c r="D17" s="21"/>
      <c r="E17" s="22" t="s">
        <v>68</v>
      </c>
      <c r="F17" s="23">
        <v>23</v>
      </c>
      <c r="G17" s="24">
        <v>21</v>
      </c>
      <c r="H17" s="23">
        <f t="shared" si="4"/>
        <v>2</v>
      </c>
      <c r="I17" s="25">
        <f t="shared" si="5"/>
        <v>0.91304347826086951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23</v>
      </c>
      <c r="W17" s="23">
        <f t="shared" si="1"/>
        <v>21</v>
      </c>
      <c r="X17" s="23">
        <f t="shared" si="2"/>
        <v>2</v>
      </c>
      <c r="Y17" s="25">
        <f t="shared" si="3"/>
        <v>0.91304347826086951</v>
      </c>
    </row>
    <row r="18" spans="1:25" ht="14.65" customHeight="1">
      <c r="A18" s="103"/>
      <c r="B18" s="104"/>
      <c r="C18" s="105"/>
      <c r="D18" s="21"/>
      <c r="E18" s="22" t="s">
        <v>69</v>
      </c>
      <c r="F18" s="23">
        <v>20</v>
      </c>
      <c r="G18" s="24">
        <v>20</v>
      </c>
      <c r="H18" s="23">
        <f t="shared" si="4"/>
        <v>0</v>
      </c>
      <c r="I18" s="25">
        <f t="shared" si="5"/>
        <v>1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20</v>
      </c>
      <c r="X18" s="23">
        <f t="shared" si="2"/>
        <v>2</v>
      </c>
      <c r="Y18" s="25">
        <f t="shared" si="3"/>
        <v>0.90909090909090906</v>
      </c>
    </row>
    <row r="19" spans="1:25" ht="14.6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28</v>
      </c>
      <c r="P19" s="23">
        <f>N19-O19</f>
        <v>6</v>
      </c>
      <c r="Q19" s="25">
        <f>O19/N19</f>
        <v>0.82352941176470584</v>
      </c>
      <c r="R19" s="23"/>
      <c r="S19" s="24"/>
      <c r="T19" s="23"/>
      <c r="U19" s="25"/>
      <c r="V19" s="23">
        <f t="shared" si="0"/>
        <v>34</v>
      </c>
      <c r="W19" s="23">
        <f t="shared" si="1"/>
        <v>28</v>
      </c>
      <c r="X19" s="23">
        <f t="shared" si="2"/>
        <v>6</v>
      </c>
      <c r="Y19" s="25">
        <f t="shared" si="3"/>
        <v>0.82352941176470584</v>
      </c>
    </row>
    <row r="20" spans="1:25" ht="14.65" customHeight="1">
      <c r="A20" s="103"/>
      <c r="B20" s="104"/>
      <c r="C20" s="105"/>
      <c r="D20" s="21"/>
      <c r="E20" s="22" t="s">
        <v>71</v>
      </c>
      <c r="F20" s="23">
        <v>29</v>
      </c>
      <c r="G20" s="24">
        <v>26</v>
      </c>
      <c r="H20" s="23">
        <f t="shared" ref="H20:H27" si="6">F20-G20</f>
        <v>3</v>
      </c>
      <c r="I20" s="25">
        <f t="shared" ref="I20:I27" si="7">G20/F20</f>
        <v>0.89655172413793105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26</v>
      </c>
      <c r="X20" s="23">
        <f t="shared" si="2"/>
        <v>3</v>
      </c>
      <c r="Y20" s="25">
        <f t="shared" si="3"/>
        <v>0.89655172413793105</v>
      </c>
    </row>
    <row r="21" spans="1:25" ht="14.65" customHeight="1">
      <c r="A21" s="103"/>
      <c r="B21" s="104"/>
      <c r="C21" s="105"/>
      <c r="D21" s="21"/>
      <c r="E21" s="22" t="s">
        <v>72</v>
      </c>
      <c r="F21" s="23">
        <v>10</v>
      </c>
      <c r="G21" s="24">
        <v>4</v>
      </c>
      <c r="H21" s="23">
        <f t="shared" si="6"/>
        <v>6</v>
      </c>
      <c r="I21" s="25">
        <f t="shared" si="7"/>
        <v>0.4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10</v>
      </c>
      <c r="W21" s="23">
        <f t="shared" si="1"/>
        <v>4</v>
      </c>
      <c r="X21" s="23">
        <f t="shared" si="2"/>
        <v>6</v>
      </c>
      <c r="Y21" s="25">
        <f t="shared" si="3"/>
        <v>0.4</v>
      </c>
    </row>
    <row r="22" spans="1:25" ht="14.65" customHeight="1">
      <c r="A22" s="103"/>
      <c r="B22" s="104"/>
      <c r="C22" s="105"/>
      <c r="D22" s="21"/>
      <c r="E22" s="22" t="s">
        <v>73</v>
      </c>
      <c r="F22" s="23">
        <v>8</v>
      </c>
      <c r="G22" s="24">
        <v>1</v>
      </c>
      <c r="H22" s="23">
        <f t="shared" si="6"/>
        <v>7</v>
      </c>
      <c r="I22" s="25">
        <f t="shared" si="7"/>
        <v>0.125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8</v>
      </c>
      <c r="W22" s="23">
        <f t="shared" si="1"/>
        <v>1</v>
      </c>
      <c r="X22" s="23">
        <f t="shared" si="2"/>
        <v>7</v>
      </c>
      <c r="Y22" s="25">
        <f t="shared" si="3"/>
        <v>0.125</v>
      </c>
    </row>
    <row r="23" spans="1:25" ht="14.65" customHeight="1">
      <c r="A23" s="103"/>
      <c r="B23" s="104"/>
      <c r="C23" s="105"/>
      <c r="D23" s="21"/>
      <c r="E23" s="22" t="s">
        <v>74</v>
      </c>
      <c r="F23" s="23">
        <v>10</v>
      </c>
      <c r="G23" s="24">
        <v>9</v>
      </c>
      <c r="H23" s="23">
        <f t="shared" si="6"/>
        <v>1</v>
      </c>
      <c r="I23" s="25">
        <f t="shared" si="7"/>
        <v>0.9</v>
      </c>
      <c r="J23" s="26"/>
      <c r="K23" s="24"/>
      <c r="L23" s="23"/>
      <c r="M23" s="25"/>
      <c r="N23" s="23">
        <v>4</v>
      </c>
      <c r="O23" s="24">
        <v>4</v>
      </c>
      <c r="P23" s="23">
        <f>N23-O23</f>
        <v>0</v>
      </c>
      <c r="Q23" s="25">
        <f>O23/N23</f>
        <v>1</v>
      </c>
      <c r="R23" s="23"/>
      <c r="S23" s="24"/>
      <c r="T23" s="23"/>
      <c r="U23" s="25"/>
      <c r="V23" s="23">
        <f t="shared" si="0"/>
        <v>14</v>
      </c>
      <c r="W23" s="23">
        <f t="shared" si="1"/>
        <v>13</v>
      </c>
      <c r="X23" s="23">
        <f t="shared" si="2"/>
        <v>1</v>
      </c>
      <c r="Y23" s="25">
        <f t="shared" si="3"/>
        <v>0.9285714285714286</v>
      </c>
    </row>
    <row r="24" spans="1:25" ht="14.65" customHeight="1">
      <c r="A24" s="103"/>
      <c r="B24" s="104"/>
      <c r="C24" s="105"/>
      <c r="D24" s="21"/>
      <c r="E24" s="22" t="s">
        <v>75</v>
      </c>
      <c r="F24" s="23">
        <v>40</v>
      </c>
      <c r="G24" s="24">
        <v>17</v>
      </c>
      <c r="H24" s="23">
        <f t="shared" si="6"/>
        <v>23</v>
      </c>
      <c r="I24" s="25">
        <f t="shared" si="7"/>
        <v>0.42499999999999999</v>
      </c>
      <c r="J24" s="26"/>
      <c r="K24" s="24"/>
      <c r="L24" s="23"/>
      <c r="M24" s="25"/>
      <c r="N24" s="23">
        <v>8</v>
      </c>
      <c r="O24" s="24">
        <v>2</v>
      </c>
      <c r="P24" s="23">
        <f>N24-O24</f>
        <v>6</v>
      </c>
      <c r="Q24" s="25">
        <f>O24/N24</f>
        <v>0.25</v>
      </c>
      <c r="R24" s="23"/>
      <c r="S24" s="24"/>
      <c r="T24" s="23"/>
      <c r="U24" s="25"/>
      <c r="V24" s="23">
        <f t="shared" si="0"/>
        <v>48</v>
      </c>
      <c r="W24" s="23">
        <f t="shared" si="1"/>
        <v>19</v>
      </c>
      <c r="X24" s="23">
        <f t="shared" si="2"/>
        <v>29</v>
      </c>
      <c r="Y24" s="25">
        <f t="shared" si="3"/>
        <v>0.39583333333333331</v>
      </c>
    </row>
    <row r="25" spans="1:25" ht="14.6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4.6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7</v>
      </c>
      <c r="H26" s="23">
        <f t="shared" si="6"/>
        <v>2</v>
      </c>
      <c r="I26" s="25">
        <f t="shared" si="7"/>
        <v>0.77777777777777779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  <c r="V26" s="23">
        <f t="shared" si="0"/>
        <v>12</v>
      </c>
      <c r="W26" s="23">
        <f t="shared" si="1"/>
        <v>10</v>
      </c>
      <c r="X26" s="23">
        <f t="shared" si="2"/>
        <v>2</v>
      </c>
      <c r="Y26" s="25">
        <f t="shared" si="3"/>
        <v>0.83333333333333337</v>
      </c>
    </row>
    <row r="27" spans="1:25" ht="14.6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0</v>
      </c>
      <c r="H27" s="23">
        <f t="shared" si="6"/>
        <v>9</v>
      </c>
      <c r="I27" s="25">
        <f t="shared" si="7"/>
        <v>0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0</v>
      </c>
      <c r="X27" s="23">
        <f t="shared" si="2"/>
        <v>9</v>
      </c>
      <c r="Y27" s="25">
        <f t="shared" si="3"/>
        <v>0</v>
      </c>
    </row>
    <row r="28" spans="1:25" ht="14.6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>
        <v>8</v>
      </c>
      <c r="L28" s="23">
        <f>J28-K28</f>
        <v>0</v>
      </c>
      <c r="M28" s="25">
        <f>K28/J28</f>
        <v>1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8</v>
      </c>
      <c r="X28" s="23">
        <f t="shared" si="2"/>
        <v>0</v>
      </c>
      <c r="Y28" s="25">
        <f t="shared" si="3"/>
        <v>1</v>
      </c>
    </row>
    <row r="29" spans="1:25" ht="14.6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11</v>
      </c>
      <c r="H29" s="23">
        <f t="shared" ref="H29:H53" si="8">F29-G29</f>
        <v>1</v>
      </c>
      <c r="I29" s="25">
        <f t="shared" ref="I29:I60" si="9">G29/F29</f>
        <v>0.91666666666666663</v>
      </c>
      <c r="J29" s="26">
        <v>4</v>
      </c>
      <c r="K29" s="24"/>
      <c r="L29" s="23">
        <f>J29-K29</f>
        <v>4</v>
      </c>
      <c r="M29" s="25">
        <f>K29/J29</f>
        <v>0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11</v>
      </c>
      <c r="X29" s="23">
        <f t="shared" si="2"/>
        <v>5</v>
      </c>
      <c r="Y29" s="25">
        <f t="shared" si="3"/>
        <v>0.6875</v>
      </c>
    </row>
    <row r="30" spans="1:25" ht="14.6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4.6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10</v>
      </c>
      <c r="H31" s="23">
        <f t="shared" si="8"/>
        <v>0</v>
      </c>
      <c r="I31" s="25">
        <f t="shared" si="9"/>
        <v>1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3</v>
      </c>
      <c r="T31" s="23">
        <f>R31-S31</f>
        <v>1</v>
      </c>
      <c r="U31" s="25">
        <f>S31/R31</f>
        <v>0.75</v>
      </c>
      <c r="V31" s="23">
        <f t="shared" si="0"/>
        <v>14</v>
      </c>
      <c r="W31" s="23">
        <f t="shared" si="1"/>
        <v>13</v>
      </c>
      <c r="X31" s="23">
        <f t="shared" si="2"/>
        <v>1</v>
      </c>
      <c r="Y31" s="25">
        <f t="shared" si="3"/>
        <v>0.9285714285714286</v>
      </c>
    </row>
    <row r="32" spans="1:25" ht="14.6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5</v>
      </c>
      <c r="H32" s="23">
        <f t="shared" si="8"/>
        <v>5</v>
      </c>
      <c r="I32" s="25">
        <f t="shared" si="9"/>
        <v>0.5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5</v>
      </c>
      <c r="X32" s="23">
        <f t="shared" si="2"/>
        <v>6</v>
      </c>
      <c r="Y32" s="25">
        <f t="shared" si="3"/>
        <v>0.45454545454545453</v>
      </c>
    </row>
    <row r="33" spans="1:25" ht="14.6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10</v>
      </c>
      <c r="H33" s="23">
        <f t="shared" si="8"/>
        <v>0</v>
      </c>
      <c r="I33" s="25">
        <f t="shared" si="9"/>
        <v>1</v>
      </c>
      <c r="J33" s="26">
        <v>10</v>
      </c>
      <c r="K33" s="24">
        <v>8</v>
      </c>
      <c r="L33" s="23">
        <f>J33-K33</f>
        <v>2</v>
      </c>
      <c r="M33" s="25">
        <f>K33/J33</f>
        <v>0.8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18</v>
      </c>
      <c r="X33" s="23">
        <f t="shared" si="2"/>
        <v>2</v>
      </c>
      <c r="Y33" s="25">
        <f t="shared" si="3"/>
        <v>0.9</v>
      </c>
    </row>
    <row r="34" spans="1:25" ht="14.6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8"/>
        <v>0</v>
      </c>
      <c r="I34" s="25">
        <f t="shared" si="9"/>
        <v>1</v>
      </c>
      <c r="J34" s="26"/>
      <c r="K34" s="24"/>
      <c r="L34" s="23"/>
      <c r="M34" s="25"/>
      <c r="N34" s="23">
        <v>4</v>
      </c>
      <c r="O34" s="24">
        <v>1</v>
      </c>
      <c r="P34" s="23">
        <f>N34-O34</f>
        <v>3</v>
      </c>
      <c r="Q34" s="25">
        <f>O34/N34</f>
        <v>0.25</v>
      </c>
      <c r="R34" s="23"/>
      <c r="S34" s="24"/>
      <c r="T34" s="23"/>
      <c r="U34" s="25"/>
      <c r="V34" s="23">
        <f t="shared" si="0"/>
        <v>13</v>
      </c>
      <c r="W34" s="23">
        <f t="shared" si="1"/>
        <v>10</v>
      </c>
      <c r="X34" s="23">
        <f t="shared" si="2"/>
        <v>3</v>
      </c>
      <c r="Y34" s="25">
        <f t="shared" si="3"/>
        <v>0.76923076923076927</v>
      </c>
    </row>
    <row r="35" spans="1:25" ht="14.6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6</v>
      </c>
      <c r="H35" s="23">
        <f t="shared" si="8"/>
        <v>0</v>
      </c>
      <c r="I35" s="25">
        <f t="shared" si="9"/>
        <v>1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6</v>
      </c>
      <c r="X35" s="23">
        <f t="shared" si="2"/>
        <v>0</v>
      </c>
      <c r="Y35" s="25">
        <f t="shared" si="3"/>
        <v>1</v>
      </c>
    </row>
    <row r="36" spans="1:25" ht="14.6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5</v>
      </c>
      <c r="H36" s="23">
        <f t="shared" si="8"/>
        <v>0</v>
      </c>
      <c r="I36" s="25">
        <f t="shared" si="9"/>
        <v>1</v>
      </c>
      <c r="J36" s="26"/>
      <c r="K36" s="24"/>
      <c r="L36" s="23" t="s">
        <v>94</v>
      </c>
      <c r="M36" s="25"/>
      <c r="N36" s="23">
        <v>3</v>
      </c>
      <c r="O36" s="24">
        <v>2</v>
      </c>
      <c r="P36" s="23">
        <f>N36-O36</f>
        <v>1</v>
      </c>
      <c r="Q36" s="25">
        <f>O36/N36</f>
        <v>0.66666666666666663</v>
      </c>
      <c r="R36" s="23"/>
      <c r="S36" s="24"/>
      <c r="T36" s="23"/>
      <c r="U36" s="25"/>
      <c r="V36" s="23">
        <f t="shared" si="0"/>
        <v>8</v>
      </c>
      <c r="W36" s="23">
        <f t="shared" si="1"/>
        <v>7</v>
      </c>
      <c r="X36" s="23">
        <f t="shared" si="2"/>
        <v>1</v>
      </c>
      <c r="Y36" s="25">
        <f t="shared" si="3"/>
        <v>0.875</v>
      </c>
    </row>
    <row r="37" spans="1:25" ht="14.6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4</v>
      </c>
      <c r="H37" s="23">
        <f t="shared" si="8"/>
        <v>6</v>
      </c>
      <c r="I37" s="25">
        <f t="shared" si="9"/>
        <v>0.4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4</v>
      </c>
      <c r="X37" s="23">
        <f t="shared" si="2"/>
        <v>6</v>
      </c>
      <c r="Y37" s="25">
        <f t="shared" si="3"/>
        <v>0.4</v>
      </c>
    </row>
    <row r="38" spans="1:25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461</v>
      </c>
      <c r="G38" s="27">
        <f>SUM(G8:G37)</f>
        <v>333</v>
      </c>
      <c r="H38" s="27">
        <f t="shared" si="8"/>
        <v>128</v>
      </c>
      <c r="I38" s="28">
        <f t="shared" si="9"/>
        <v>0.72234273318872022</v>
      </c>
      <c r="J38" s="27">
        <f>SUM(J8:J37)</f>
        <v>41</v>
      </c>
      <c r="K38" s="27">
        <f>SUM(K8:K37)</f>
        <v>31</v>
      </c>
      <c r="L38" s="27">
        <f>J38-K38</f>
        <v>10</v>
      </c>
      <c r="M38" s="28">
        <f>K38/J38</f>
        <v>0.75609756097560976</v>
      </c>
      <c r="N38" s="27">
        <f>SUM(N8:N37)</f>
        <v>103</v>
      </c>
      <c r="O38" s="27">
        <f>SUM(O8:O37)</f>
        <v>52</v>
      </c>
      <c r="P38" s="27">
        <f>SUM(P8:P37)</f>
        <v>51</v>
      </c>
      <c r="Q38" s="28">
        <f>O38/N38</f>
        <v>0.50485436893203883</v>
      </c>
      <c r="R38" s="27">
        <f>SUM(R8:R37)</f>
        <v>4</v>
      </c>
      <c r="S38" s="27">
        <f>SUM(S8:S37)</f>
        <v>3</v>
      </c>
      <c r="T38" s="27">
        <f>SUM(T8:T37)</f>
        <v>1</v>
      </c>
      <c r="U38" s="28">
        <f>S38/R38</f>
        <v>0.75</v>
      </c>
      <c r="V38" s="27">
        <f>SUM(V8:V37)</f>
        <v>609</v>
      </c>
      <c r="W38" s="27">
        <f>SUM(W8:W37)</f>
        <v>419</v>
      </c>
      <c r="X38" s="27">
        <f>SUM(X8:X37)</f>
        <v>190</v>
      </c>
      <c r="Y38" s="28">
        <f t="shared" si="3"/>
        <v>0.68801313628899841</v>
      </c>
    </row>
    <row r="39" spans="1:25" ht="14.6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1</v>
      </c>
      <c r="H39" s="33">
        <f t="shared" si="8"/>
        <v>7</v>
      </c>
      <c r="I39" s="35">
        <f t="shared" si="9"/>
        <v>0.125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1</v>
      </c>
      <c r="X39" s="33">
        <f t="shared" ref="X39:X53" si="12">V39-W39</f>
        <v>14</v>
      </c>
      <c r="Y39" s="35">
        <f t="shared" si="3"/>
        <v>6.6666666666666666E-2</v>
      </c>
    </row>
    <row r="40" spans="1:25" ht="14.6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8"/>
        <v>0</v>
      </c>
      <c r="I40" s="35">
        <f t="shared" si="9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13</v>
      </c>
      <c r="X40" s="33">
        <f t="shared" si="12"/>
        <v>0</v>
      </c>
      <c r="Y40" s="35">
        <f t="shared" ref="Y40:Y56" si="13">W40/V40</f>
        <v>1</v>
      </c>
    </row>
    <row r="41" spans="1:25" ht="14.6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8</v>
      </c>
      <c r="H41" s="33">
        <f t="shared" si="8"/>
        <v>2</v>
      </c>
      <c r="I41" s="35">
        <f t="shared" si="9"/>
        <v>0.8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8</v>
      </c>
      <c r="X41" s="33">
        <f t="shared" si="12"/>
        <v>2</v>
      </c>
      <c r="Y41" s="35">
        <f t="shared" si="13"/>
        <v>0.8</v>
      </c>
    </row>
    <row r="42" spans="1:25" ht="14.6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10</v>
      </c>
      <c r="H42" s="33">
        <f t="shared" si="8"/>
        <v>0</v>
      </c>
      <c r="I42" s="35">
        <f t="shared" si="9"/>
        <v>1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10</v>
      </c>
      <c r="X42" s="33">
        <f t="shared" si="12"/>
        <v>0</v>
      </c>
      <c r="Y42" s="35">
        <f t="shared" si="13"/>
        <v>1</v>
      </c>
    </row>
    <row r="43" spans="1:25" ht="14.6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25" ht="14.6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10</v>
      </c>
      <c r="H44" s="33">
        <f t="shared" si="8"/>
        <v>0</v>
      </c>
      <c r="I44" s="35">
        <f t="shared" si="9"/>
        <v>1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10</v>
      </c>
      <c r="X44" s="33">
        <f t="shared" si="12"/>
        <v>0</v>
      </c>
      <c r="Y44" s="35">
        <f t="shared" si="13"/>
        <v>1</v>
      </c>
    </row>
    <row r="45" spans="1:25" ht="14.6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8"/>
        <v>0</v>
      </c>
      <c r="I45" s="35">
        <f t="shared" si="9"/>
        <v>1</v>
      </c>
      <c r="J45" s="36">
        <v>2</v>
      </c>
      <c r="K45" s="34">
        <v>2</v>
      </c>
      <c r="L45" s="33">
        <f>J45-K45</f>
        <v>0</v>
      </c>
      <c r="M45" s="35">
        <f>K45/J45</f>
        <v>1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5</v>
      </c>
      <c r="X45" s="33">
        <f t="shared" si="12"/>
        <v>0</v>
      </c>
      <c r="Y45" s="35">
        <f t="shared" si="13"/>
        <v>1</v>
      </c>
    </row>
    <row r="46" spans="1:25" ht="14.6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5</v>
      </c>
      <c r="S46" s="34">
        <v>1</v>
      </c>
      <c r="T46" s="33">
        <f>R46-S46</f>
        <v>4</v>
      </c>
      <c r="U46" s="35">
        <f>S46/R46</f>
        <v>0.2</v>
      </c>
      <c r="V46" s="33">
        <f t="shared" si="10"/>
        <v>18</v>
      </c>
      <c r="W46" s="33">
        <f t="shared" si="11"/>
        <v>14</v>
      </c>
      <c r="X46" s="33">
        <f t="shared" si="12"/>
        <v>4</v>
      </c>
      <c r="Y46" s="35">
        <f t="shared" si="13"/>
        <v>0.77777777777777779</v>
      </c>
    </row>
    <row r="47" spans="1:25" ht="14.6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23</v>
      </c>
      <c r="H47" s="33">
        <f t="shared" si="8"/>
        <v>7</v>
      </c>
      <c r="I47" s="35">
        <f t="shared" si="9"/>
        <v>0.76666666666666672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23</v>
      </c>
      <c r="X47" s="33">
        <f t="shared" si="12"/>
        <v>7</v>
      </c>
      <c r="Y47" s="35">
        <f t="shared" si="13"/>
        <v>0.76666666666666672</v>
      </c>
    </row>
    <row r="48" spans="1:25" ht="14.6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0</v>
      </c>
      <c r="H48" s="33">
        <f t="shared" si="8"/>
        <v>5</v>
      </c>
      <c r="I48" s="35">
        <f t="shared" si="9"/>
        <v>0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0</v>
      </c>
      <c r="X48" s="33">
        <f t="shared" si="12"/>
        <v>5</v>
      </c>
      <c r="Y48" s="35">
        <f t="shared" si="13"/>
        <v>0</v>
      </c>
    </row>
    <row r="49" spans="1:25" ht="14.6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14</v>
      </c>
      <c r="L49" s="33">
        <f>J49-K49</f>
        <v>0</v>
      </c>
      <c r="M49" s="35">
        <f>K49/J49</f>
        <v>1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23</v>
      </c>
      <c r="X49" s="33">
        <f t="shared" si="12"/>
        <v>0</v>
      </c>
      <c r="Y49" s="35">
        <f t="shared" si="13"/>
        <v>1</v>
      </c>
    </row>
    <row r="50" spans="1:25" ht="14.6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7</v>
      </c>
      <c r="H50" s="33">
        <f t="shared" si="8"/>
        <v>3</v>
      </c>
      <c r="I50" s="35">
        <f t="shared" si="9"/>
        <v>0.7</v>
      </c>
      <c r="J50" s="36"/>
      <c r="K50" s="34"/>
      <c r="L50" s="33"/>
      <c r="M50" s="35"/>
      <c r="N50" s="33">
        <v>2</v>
      </c>
      <c r="O50" s="34">
        <v>2</v>
      </c>
      <c r="P50" s="33">
        <f>N50-O50</f>
        <v>0</v>
      </c>
      <c r="Q50" s="35">
        <f>O50/N50</f>
        <v>1</v>
      </c>
      <c r="R50" s="33"/>
      <c r="S50" s="34"/>
      <c r="T50" s="33"/>
      <c r="U50" s="35"/>
      <c r="V50" s="33">
        <f t="shared" si="10"/>
        <v>12</v>
      </c>
      <c r="W50" s="33">
        <f t="shared" si="11"/>
        <v>9</v>
      </c>
      <c r="X50" s="33">
        <f t="shared" si="12"/>
        <v>3</v>
      </c>
      <c r="Y50" s="35">
        <f t="shared" si="13"/>
        <v>0.75</v>
      </c>
    </row>
    <row r="51" spans="1:25" ht="14.6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5</v>
      </c>
      <c r="L51" s="33">
        <f>J51-K51</f>
        <v>0</v>
      </c>
      <c r="M51" s="35">
        <f>K51/J51</f>
        <v>1</v>
      </c>
      <c r="N51" s="33">
        <v>5</v>
      </c>
      <c r="O51" s="34">
        <v>4</v>
      </c>
      <c r="P51" s="33">
        <f>N51-O51</f>
        <v>1</v>
      </c>
      <c r="Q51" s="35">
        <f>O51/N51</f>
        <v>0.8</v>
      </c>
      <c r="R51" s="33"/>
      <c r="S51" s="34"/>
      <c r="T51" s="33"/>
      <c r="U51" s="35"/>
      <c r="V51" s="33">
        <f t="shared" si="10"/>
        <v>24</v>
      </c>
      <c r="W51" s="33">
        <f t="shared" si="11"/>
        <v>23</v>
      </c>
      <c r="X51" s="33">
        <f t="shared" si="12"/>
        <v>1</v>
      </c>
      <c r="Y51" s="35">
        <f t="shared" si="13"/>
        <v>0.95833333333333337</v>
      </c>
    </row>
    <row r="52" spans="1:25" ht="14.6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5</v>
      </c>
      <c r="H52" s="33">
        <f t="shared" si="8"/>
        <v>0</v>
      </c>
      <c r="I52" s="35">
        <f t="shared" si="9"/>
        <v>1</v>
      </c>
      <c r="J52" s="36">
        <v>1</v>
      </c>
      <c r="K52" s="34">
        <v>1</v>
      </c>
      <c r="L52" s="33">
        <f>J52-K52</f>
        <v>0</v>
      </c>
      <c r="M52" s="35">
        <f>K52/J52</f>
        <v>1</v>
      </c>
      <c r="N52" s="33">
        <v>2</v>
      </c>
      <c r="O52" s="34">
        <v>0</v>
      </c>
      <c r="P52" s="33">
        <f>N52-O52</f>
        <v>2</v>
      </c>
      <c r="Q52" s="35">
        <f>O52/N52</f>
        <v>0</v>
      </c>
      <c r="R52" s="33"/>
      <c r="S52" s="34"/>
      <c r="T52" s="33"/>
      <c r="U52" s="35"/>
      <c r="V52" s="33">
        <f t="shared" si="10"/>
        <v>8</v>
      </c>
      <c r="W52" s="33">
        <f t="shared" si="11"/>
        <v>6</v>
      </c>
      <c r="X52" s="33">
        <f t="shared" si="12"/>
        <v>2</v>
      </c>
      <c r="Y52" s="35">
        <f t="shared" si="13"/>
        <v>0.75</v>
      </c>
    </row>
    <row r="53" spans="1:25" ht="14.6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8"/>
        <v>0</v>
      </c>
      <c r="I53" s="35">
        <f t="shared" si="9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20</v>
      </c>
      <c r="X53" s="33">
        <f t="shared" si="12"/>
        <v>0</v>
      </c>
      <c r="Y53" s="35">
        <f t="shared" si="13"/>
        <v>1</v>
      </c>
    </row>
    <row r="54" spans="1:25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27">
        <f>SUM(G39:G53)</f>
        <v>132</v>
      </c>
      <c r="H54" s="27">
        <f>SUM(H39:H53)</f>
        <v>30</v>
      </c>
      <c r="I54" s="28">
        <f t="shared" si="9"/>
        <v>0.81481481481481477</v>
      </c>
      <c r="J54" s="27">
        <f>SUM(J39:J53)</f>
        <v>22</v>
      </c>
      <c r="K54" s="27">
        <f>SUM(K39:K53)</f>
        <v>22</v>
      </c>
      <c r="L54" s="27">
        <f>SUM(L39:L53)</f>
        <v>0</v>
      </c>
      <c r="M54" s="28">
        <f>K54/J54</f>
        <v>1</v>
      </c>
      <c r="N54" s="27">
        <f>SUM(N39:N53)</f>
        <v>20</v>
      </c>
      <c r="O54" s="27">
        <f>SUM(O39:O53)</f>
        <v>10</v>
      </c>
      <c r="P54" s="27">
        <f>N54-O54</f>
        <v>10</v>
      </c>
      <c r="Q54" s="28">
        <f>O54/N54</f>
        <v>0.5</v>
      </c>
      <c r="R54" s="27">
        <f>SUM(R39:R53)</f>
        <v>5</v>
      </c>
      <c r="S54" s="27">
        <f>SUM(S39:S53)</f>
        <v>1</v>
      </c>
      <c r="T54" s="27">
        <f>R54-S54</f>
        <v>4</v>
      </c>
      <c r="U54" s="28">
        <f>S54/R54</f>
        <v>0.2</v>
      </c>
      <c r="V54" s="27">
        <f>SUM(V39:V53)</f>
        <v>209</v>
      </c>
      <c r="W54" s="27">
        <f>SUM(W39:W53)</f>
        <v>165</v>
      </c>
      <c r="X54" s="27">
        <f>SUM(X39:X53)</f>
        <v>44</v>
      </c>
      <c r="Y54" s="28">
        <f t="shared" si="13"/>
        <v>0.78947368421052633</v>
      </c>
    </row>
    <row r="55" spans="1:25" ht="14.6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>
        <v>2</v>
      </c>
      <c r="L55" s="40">
        <f>J55-K55</f>
        <v>1</v>
      </c>
      <c r="M55" s="42">
        <f>K55/J55</f>
        <v>0.66666666666666663</v>
      </c>
      <c r="N55" s="40">
        <v>3</v>
      </c>
      <c r="O55" s="41">
        <v>1</v>
      </c>
      <c r="P55" s="40">
        <v>3</v>
      </c>
      <c r="Q55" s="42">
        <f>O55/N55</f>
        <v>0.33333333333333331</v>
      </c>
      <c r="R55" s="42"/>
      <c r="S55" s="43"/>
      <c r="T55" s="42"/>
      <c r="U55" s="42"/>
      <c r="V55" s="40">
        <f>F55+J55+N55</f>
        <v>13</v>
      </c>
      <c r="W55" s="40">
        <f>G55+K55+O55</f>
        <v>10</v>
      </c>
      <c r="X55" s="40">
        <f t="shared" ref="X55:X69" si="15">V55-W55</f>
        <v>3</v>
      </c>
      <c r="Y55" s="42">
        <f t="shared" si="13"/>
        <v>0.76923076923076927</v>
      </c>
    </row>
    <row r="56" spans="1:25" ht="14.6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>
        <v>2</v>
      </c>
      <c r="L56" s="40">
        <f>J56-K56</f>
        <v>1</v>
      </c>
      <c r="M56" s="42">
        <f>K56/J56</f>
        <v>0.66666666666666663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12</v>
      </c>
      <c r="X56" s="40">
        <f t="shared" si="15"/>
        <v>1</v>
      </c>
      <c r="Y56" s="42">
        <f t="shared" si="13"/>
        <v>0.92307692307692313</v>
      </c>
    </row>
    <row r="57" spans="1:25" ht="14.6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  <c r="V57" s="40">
        <f>F57+N57</f>
        <v>12</v>
      </c>
      <c r="W57" s="40">
        <f>G57+O57</f>
        <v>12</v>
      </c>
      <c r="X57" s="40">
        <f t="shared" si="15"/>
        <v>0</v>
      </c>
      <c r="Y57" s="42">
        <f>W58/V57</f>
        <v>0.83333333333333337</v>
      </c>
    </row>
    <row r="58" spans="1:25" ht="14.6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10</v>
      </c>
      <c r="H58" s="40">
        <f t="shared" si="14"/>
        <v>0</v>
      </c>
      <c r="I58" s="42">
        <f t="shared" si="9"/>
        <v>1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10</v>
      </c>
      <c r="X58" s="40">
        <f t="shared" si="15"/>
        <v>0</v>
      </c>
      <c r="Y58" s="42">
        <f t="shared" ref="Y58:Y86" si="18">W58/V58</f>
        <v>1</v>
      </c>
    </row>
    <row r="59" spans="1:25" ht="14.6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10</v>
      </c>
      <c r="H59" s="40">
        <f t="shared" si="14"/>
        <v>0</v>
      </c>
      <c r="I59" s="42">
        <f t="shared" si="9"/>
        <v>1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  <c r="V59" s="40">
        <f t="shared" si="16"/>
        <v>12</v>
      </c>
      <c r="W59" s="40">
        <f t="shared" si="17"/>
        <v>12</v>
      </c>
      <c r="X59" s="40">
        <f t="shared" si="15"/>
        <v>0</v>
      </c>
      <c r="Y59" s="42">
        <f t="shared" si="18"/>
        <v>1</v>
      </c>
    </row>
    <row r="60" spans="1:25" ht="14.6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1</v>
      </c>
      <c r="H60" s="40">
        <f t="shared" si="14"/>
        <v>13</v>
      </c>
      <c r="I60" s="42">
        <f t="shared" si="9"/>
        <v>7.1428571428571425E-2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1</v>
      </c>
      <c r="X60" s="40">
        <f t="shared" si="15"/>
        <v>13</v>
      </c>
      <c r="Y60" s="42">
        <f t="shared" si="18"/>
        <v>7.1428571428571425E-2</v>
      </c>
    </row>
    <row r="61" spans="1:25" ht="14.6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2</v>
      </c>
      <c r="H61" s="40">
        <f t="shared" si="14"/>
        <v>6</v>
      </c>
      <c r="I61" s="42">
        <f t="shared" ref="I61:I86" si="19">G61/F61</f>
        <v>0.25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2</v>
      </c>
      <c r="X61" s="40">
        <f t="shared" si="15"/>
        <v>6</v>
      </c>
      <c r="Y61" s="42">
        <f t="shared" si="18"/>
        <v>0.25</v>
      </c>
    </row>
    <row r="62" spans="1:25" ht="14.6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6</v>
      </c>
      <c r="H62" s="40">
        <f t="shared" si="14"/>
        <v>2</v>
      </c>
      <c r="I62" s="42">
        <f t="shared" si="19"/>
        <v>0.75</v>
      </c>
      <c r="J62" s="40">
        <v>3</v>
      </c>
      <c r="K62" s="41"/>
      <c r="L62" s="40">
        <f>J62-K62</f>
        <v>3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6</v>
      </c>
      <c r="X62" s="40">
        <f t="shared" si="15"/>
        <v>5</v>
      </c>
      <c r="Y62" s="42">
        <f t="shared" si="18"/>
        <v>0.54545454545454541</v>
      </c>
    </row>
    <row r="63" spans="1:25" ht="14.6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7</v>
      </c>
      <c r="H63" s="40">
        <f t="shared" si="14"/>
        <v>3</v>
      </c>
      <c r="I63" s="42">
        <f t="shared" si="19"/>
        <v>0.7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7</v>
      </c>
      <c r="X63" s="40">
        <f t="shared" si="15"/>
        <v>4</v>
      </c>
      <c r="Y63" s="42">
        <f t="shared" si="18"/>
        <v>0.63636363636363635</v>
      </c>
    </row>
    <row r="64" spans="1:25" ht="14.6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25" ht="14.6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5</v>
      </c>
      <c r="H65" s="40">
        <f t="shared" si="14"/>
        <v>1</v>
      </c>
      <c r="I65" s="42">
        <f t="shared" si="19"/>
        <v>0.83333333333333337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5</v>
      </c>
      <c r="X65" s="40">
        <f t="shared" si="15"/>
        <v>1</v>
      </c>
      <c r="Y65" s="42">
        <f t="shared" si="18"/>
        <v>0.83333333333333337</v>
      </c>
    </row>
    <row r="66" spans="1:25" ht="14.6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14"/>
        <v>0</v>
      </c>
      <c r="I66" s="42">
        <f t="shared" si="19"/>
        <v>1</v>
      </c>
      <c r="J66" s="40"/>
      <c r="K66" s="41"/>
      <c r="L66" s="40"/>
      <c r="M66" s="42"/>
      <c r="N66" s="40">
        <v>6</v>
      </c>
      <c r="O66" s="41">
        <v>6</v>
      </c>
      <c r="P66" s="40">
        <f>N66-O66</f>
        <v>0</v>
      </c>
      <c r="Q66" s="42">
        <f t="shared" ref="Q66:Q71" si="20">O66/N66</f>
        <v>1</v>
      </c>
      <c r="R66" s="42"/>
      <c r="S66" s="43"/>
      <c r="T66" s="42"/>
      <c r="U66" s="42"/>
      <c r="V66" s="40">
        <f t="shared" si="16"/>
        <v>14</v>
      </c>
      <c r="W66" s="40">
        <f t="shared" si="17"/>
        <v>14</v>
      </c>
      <c r="X66" s="40">
        <f t="shared" si="15"/>
        <v>0</v>
      </c>
      <c r="Y66" s="42">
        <f t="shared" si="18"/>
        <v>1</v>
      </c>
    </row>
    <row r="67" spans="1:25" ht="14.6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10</v>
      </c>
      <c r="H67" s="40">
        <f t="shared" si="14"/>
        <v>4</v>
      </c>
      <c r="I67" s="42">
        <f t="shared" si="19"/>
        <v>0.7142857142857143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10</v>
      </c>
      <c r="X67" s="40">
        <f t="shared" si="15"/>
        <v>6</v>
      </c>
      <c r="Y67" s="42">
        <f t="shared" si="18"/>
        <v>0.625</v>
      </c>
    </row>
    <row r="68" spans="1:25" ht="14.6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15</v>
      </c>
      <c r="H68" s="40">
        <f t="shared" si="14"/>
        <v>15</v>
      </c>
      <c r="I68" s="42">
        <f t="shared" si="19"/>
        <v>0.5</v>
      </c>
      <c r="J68" s="40"/>
      <c r="K68" s="41"/>
      <c r="L68" s="40"/>
      <c r="M68" s="42"/>
      <c r="N68" s="40">
        <v>2</v>
      </c>
      <c r="O68" s="41">
        <v>0</v>
      </c>
      <c r="P68" s="40">
        <f>N68-O68</f>
        <v>2</v>
      </c>
      <c r="Q68" s="42">
        <f t="shared" si="20"/>
        <v>0</v>
      </c>
      <c r="R68" s="42"/>
      <c r="S68" s="43"/>
      <c r="T68" s="42"/>
      <c r="U68" s="42"/>
      <c r="V68" s="40">
        <f t="shared" si="16"/>
        <v>32</v>
      </c>
      <c r="W68" s="40">
        <f t="shared" si="17"/>
        <v>15</v>
      </c>
      <c r="X68" s="40">
        <f t="shared" si="15"/>
        <v>17</v>
      </c>
      <c r="Y68" s="42">
        <f t="shared" si="18"/>
        <v>0.46875</v>
      </c>
    </row>
    <row r="69" spans="1:25" ht="14.6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8</v>
      </c>
      <c r="H69" s="40">
        <f t="shared" si="14"/>
        <v>7</v>
      </c>
      <c r="I69" s="42">
        <f t="shared" si="19"/>
        <v>0.53333333333333333</v>
      </c>
      <c r="J69" s="40"/>
      <c r="K69" s="41"/>
      <c r="L69" s="40"/>
      <c r="M69" s="42"/>
      <c r="N69" s="40">
        <v>2</v>
      </c>
      <c r="O69" s="41">
        <v>0</v>
      </c>
      <c r="P69" s="40">
        <f>N69-O69</f>
        <v>2</v>
      </c>
      <c r="Q69" s="42">
        <f t="shared" si="20"/>
        <v>0</v>
      </c>
      <c r="R69" s="42"/>
      <c r="S69" s="43"/>
      <c r="T69" s="42"/>
      <c r="U69" s="42"/>
      <c r="V69" s="40">
        <f t="shared" si="16"/>
        <v>17</v>
      </c>
      <c r="W69" s="40">
        <f t="shared" si="17"/>
        <v>8</v>
      </c>
      <c r="X69" s="40">
        <f t="shared" si="15"/>
        <v>9</v>
      </c>
      <c r="Y69" s="42">
        <f t="shared" si="18"/>
        <v>0.47058823529411764</v>
      </c>
    </row>
    <row r="70" spans="1:25" s="44" customFormat="1" ht="14.6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115</v>
      </c>
      <c r="H70" s="27">
        <f>SUM(H55:H69)</f>
        <v>51</v>
      </c>
      <c r="I70" s="28">
        <f t="shared" si="19"/>
        <v>0.69277108433734935</v>
      </c>
      <c r="J70" s="27">
        <f>SUM(J55:J69)</f>
        <v>9</v>
      </c>
      <c r="K70" s="27">
        <f>SUM(K55:K69)</f>
        <v>4</v>
      </c>
      <c r="L70" s="27">
        <f>J70-K70</f>
        <v>5</v>
      </c>
      <c r="M70" s="28">
        <f>K70/J70</f>
        <v>0.44444444444444442</v>
      </c>
      <c r="N70" s="27">
        <f>SUM(N55:N69)</f>
        <v>20</v>
      </c>
      <c r="O70" s="27">
        <f>SUM(O55:O69)</f>
        <v>11</v>
      </c>
      <c r="P70" s="27">
        <f>SUM(P55:P69)</f>
        <v>10</v>
      </c>
      <c r="Q70" s="28">
        <f t="shared" si="20"/>
        <v>0.55000000000000004</v>
      </c>
      <c r="R70" s="28"/>
      <c r="S70" s="28"/>
      <c r="T70" s="28"/>
      <c r="U70" s="28"/>
      <c r="V70" s="27">
        <f>SUM(V55:V69)</f>
        <v>195</v>
      </c>
      <c r="W70" s="27">
        <f>SUM(W55:W69)</f>
        <v>130</v>
      </c>
      <c r="X70" s="27">
        <f>SUM(X55:X69)</f>
        <v>65</v>
      </c>
      <c r="Y70" s="28">
        <f t="shared" si="18"/>
        <v>0.66666666666666663</v>
      </c>
    </row>
    <row r="71" spans="1:25" ht="14.6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>
        <v>1</v>
      </c>
      <c r="P71" s="47">
        <f>N71-O71</f>
        <v>1</v>
      </c>
      <c r="Q71" s="49">
        <f t="shared" si="20"/>
        <v>0.5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1</v>
      </c>
      <c r="X71" s="47">
        <f t="shared" ref="X71:X84" si="24">V71-W71</f>
        <v>3</v>
      </c>
      <c r="Y71" s="49">
        <f t="shared" si="18"/>
        <v>0.25</v>
      </c>
    </row>
    <row r="72" spans="1:25" ht="14.6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13</v>
      </c>
      <c r="H72" s="47">
        <f t="shared" si="21"/>
        <v>1</v>
      </c>
      <c r="I72" s="49">
        <f t="shared" si="19"/>
        <v>0.9285714285714286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13</v>
      </c>
      <c r="X72" s="47">
        <f t="shared" si="24"/>
        <v>1</v>
      </c>
      <c r="Y72" s="49">
        <f t="shared" si="18"/>
        <v>0.9285714285714286</v>
      </c>
    </row>
    <row r="73" spans="1:25" ht="14.6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2</v>
      </c>
      <c r="H73" s="47">
        <f t="shared" si="21"/>
        <v>3</v>
      </c>
      <c r="I73" s="49">
        <f t="shared" si="19"/>
        <v>0.4</v>
      </c>
      <c r="J73" s="50">
        <v>5</v>
      </c>
      <c r="K73" s="48"/>
      <c r="L73" s="47">
        <f>J73-K73</f>
        <v>5</v>
      </c>
      <c r="M73" s="49">
        <f>K73/J73</f>
        <v>0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2</v>
      </c>
      <c r="X73" s="47">
        <f t="shared" si="24"/>
        <v>8</v>
      </c>
      <c r="Y73" s="49">
        <f t="shared" si="18"/>
        <v>0.2</v>
      </c>
    </row>
    <row r="74" spans="1:25" ht="14.6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30</v>
      </c>
      <c r="H74" s="47">
        <f t="shared" si="21"/>
        <v>31</v>
      </c>
      <c r="I74" s="49">
        <f t="shared" si="19"/>
        <v>0.49180327868852458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30</v>
      </c>
      <c r="X74" s="47">
        <f t="shared" si="24"/>
        <v>31</v>
      </c>
      <c r="Y74" s="49">
        <f t="shared" si="18"/>
        <v>0.49180327868852458</v>
      </c>
    </row>
    <row r="75" spans="1:25" ht="14.6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21"/>
        <v>0</v>
      </c>
      <c r="I75" s="49">
        <f t="shared" si="19"/>
        <v>1</v>
      </c>
      <c r="J75" s="50">
        <v>2</v>
      </c>
      <c r="K75" s="48">
        <v>2</v>
      </c>
      <c r="L75" s="47">
        <f>J75-K75</f>
        <v>0</v>
      </c>
      <c r="M75" s="49">
        <f>K75/J75</f>
        <v>1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17</v>
      </c>
      <c r="X75" s="47">
        <f t="shared" si="24"/>
        <v>1</v>
      </c>
      <c r="Y75" s="49">
        <f t="shared" si="18"/>
        <v>0.94444444444444442</v>
      </c>
    </row>
    <row r="76" spans="1:25" ht="14.6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6</v>
      </c>
      <c r="H76" s="47">
        <f t="shared" si="21"/>
        <v>11</v>
      </c>
      <c r="I76" s="49">
        <f t="shared" si="19"/>
        <v>0.35294117647058826</v>
      </c>
      <c r="J76" s="50"/>
      <c r="K76" s="48"/>
      <c r="L76" s="47"/>
      <c r="M76" s="49"/>
      <c r="N76" s="47">
        <v>5</v>
      </c>
      <c r="O76" s="48">
        <v>5</v>
      </c>
      <c r="P76" s="47">
        <f>N76-O76</f>
        <v>0</v>
      </c>
      <c r="Q76" s="49">
        <f>O76/N76</f>
        <v>1</v>
      </c>
      <c r="R76" s="49"/>
      <c r="S76" s="51"/>
      <c r="T76" s="49"/>
      <c r="U76" s="49"/>
      <c r="V76" s="47">
        <f t="shared" si="22"/>
        <v>22</v>
      </c>
      <c r="W76" s="47">
        <f t="shared" si="23"/>
        <v>11</v>
      </c>
      <c r="X76" s="47">
        <f t="shared" si="24"/>
        <v>11</v>
      </c>
      <c r="Y76" s="49">
        <f t="shared" si="18"/>
        <v>0.5</v>
      </c>
    </row>
    <row r="77" spans="1:25" ht="14.6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1</v>
      </c>
      <c r="H77" s="47">
        <f t="shared" si="21"/>
        <v>6</v>
      </c>
      <c r="I77" s="49">
        <f t="shared" si="19"/>
        <v>0.14285714285714285</v>
      </c>
      <c r="J77" s="50"/>
      <c r="K77" s="48"/>
      <c r="L77" s="47"/>
      <c r="M77" s="49"/>
      <c r="N77" s="47">
        <v>10</v>
      </c>
      <c r="O77" s="48">
        <v>0</v>
      </c>
      <c r="P77" s="47">
        <f>N77-O77</f>
        <v>10</v>
      </c>
      <c r="Q77" s="49">
        <f>O77/N77</f>
        <v>0</v>
      </c>
      <c r="R77" s="49"/>
      <c r="S77" s="51"/>
      <c r="T77" s="49"/>
      <c r="U77" s="49"/>
      <c r="V77" s="47">
        <f t="shared" si="22"/>
        <v>17</v>
      </c>
      <c r="W77" s="47">
        <f t="shared" si="23"/>
        <v>1</v>
      </c>
      <c r="X77" s="47">
        <f t="shared" si="24"/>
        <v>16</v>
      </c>
      <c r="Y77" s="49">
        <f t="shared" si="18"/>
        <v>5.8823529411764705E-2</v>
      </c>
    </row>
    <row r="78" spans="1:25" ht="14.6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13</v>
      </c>
      <c r="H78" s="47">
        <f t="shared" si="21"/>
        <v>15</v>
      </c>
      <c r="I78" s="49">
        <f t="shared" si="19"/>
        <v>0.4642857142857143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4</v>
      </c>
      <c r="P78" s="47">
        <f>N78-O78</f>
        <v>3</v>
      </c>
      <c r="Q78" s="49">
        <f>O78/N78</f>
        <v>0.5714285714285714</v>
      </c>
      <c r="R78" s="49"/>
      <c r="S78" s="51"/>
      <c r="T78" s="49"/>
      <c r="U78" s="49"/>
      <c r="V78" s="47">
        <f t="shared" si="22"/>
        <v>39</v>
      </c>
      <c r="W78" s="47">
        <f t="shared" si="23"/>
        <v>17</v>
      </c>
      <c r="X78" s="47">
        <f t="shared" si="24"/>
        <v>22</v>
      </c>
      <c r="Y78" s="49">
        <f t="shared" si="18"/>
        <v>0.4358974358974359</v>
      </c>
    </row>
    <row r="79" spans="1:25" ht="14.6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4</v>
      </c>
      <c r="H79" s="47">
        <f t="shared" si="21"/>
        <v>6</v>
      </c>
      <c r="I79" s="49">
        <f t="shared" si="19"/>
        <v>0.4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4</v>
      </c>
      <c r="X79" s="47">
        <f t="shared" si="24"/>
        <v>6</v>
      </c>
      <c r="Y79" s="49">
        <f t="shared" si="18"/>
        <v>0.4</v>
      </c>
    </row>
    <row r="80" spans="1:25" ht="14.6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8</v>
      </c>
      <c r="H80" s="47">
        <f t="shared" si="21"/>
        <v>2</v>
      </c>
      <c r="I80" s="49">
        <f t="shared" si="19"/>
        <v>0.8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8</v>
      </c>
      <c r="X80" s="47">
        <f t="shared" si="24"/>
        <v>2</v>
      </c>
      <c r="Y80" s="49">
        <f t="shared" si="18"/>
        <v>0.8</v>
      </c>
    </row>
    <row r="81" spans="1:25" ht="14.6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9</v>
      </c>
      <c r="H81" s="47">
        <f t="shared" si="21"/>
        <v>1</v>
      </c>
      <c r="I81" s="49">
        <f t="shared" si="19"/>
        <v>0.9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9</v>
      </c>
      <c r="X81" s="47">
        <f t="shared" si="24"/>
        <v>1</v>
      </c>
      <c r="Y81" s="49">
        <f t="shared" si="18"/>
        <v>0.9</v>
      </c>
    </row>
    <row r="82" spans="1:25" ht="14.6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6</v>
      </c>
      <c r="H82" s="47">
        <f t="shared" si="21"/>
        <v>2</v>
      </c>
      <c r="I82" s="49">
        <f t="shared" si="19"/>
        <v>0.75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6</v>
      </c>
      <c r="X82" s="47">
        <f t="shared" si="24"/>
        <v>2</v>
      </c>
      <c r="Y82" s="49">
        <f t="shared" si="18"/>
        <v>0.75</v>
      </c>
    </row>
    <row r="83" spans="1:25" ht="14.6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7</v>
      </c>
      <c r="H83" s="47">
        <f t="shared" si="21"/>
        <v>2</v>
      </c>
      <c r="I83" s="49">
        <f t="shared" si="19"/>
        <v>0.77777777777777779</v>
      </c>
      <c r="J83" s="50"/>
      <c r="K83" s="48"/>
      <c r="L83" s="47"/>
      <c r="M83" s="49"/>
      <c r="N83" s="47">
        <v>2</v>
      </c>
      <c r="O83" s="48">
        <v>0</v>
      </c>
      <c r="P83" s="47">
        <f>N83-O83</f>
        <v>2</v>
      </c>
      <c r="Q83" s="49">
        <f>O83/N83</f>
        <v>0</v>
      </c>
      <c r="R83" s="49"/>
      <c r="S83" s="51"/>
      <c r="T83" s="49"/>
      <c r="U83" s="49"/>
      <c r="V83" s="47">
        <f t="shared" si="22"/>
        <v>11</v>
      </c>
      <c r="W83" s="47">
        <f t="shared" si="23"/>
        <v>7</v>
      </c>
      <c r="X83" s="47">
        <f t="shared" si="24"/>
        <v>4</v>
      </c>
      <c r="Y83" s="49">
        <f t="shared" si="18"/>
        <v>0.63636363636363635</v>
      </c>
    </row>
    <row r="84" spans="1:25" ht="14.6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4</v>
      </c>
      <c r="H84" s="47">
        <f t="shared" si="21"/>
        <v>4</v>
      </c>
      <c r="I84" s="49">
        <f t="shared" si="19"/>
        <v>0.5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4</v>
      </c>
      <c r="X84" s="47">
        <f t="shared" si="24"/>
        <v>6</v>
      </c>
      <c r="Y84" s="49">
        <f t="shared" si="18"/>
        <v>0.4</v>
      </c>
    </row>
    <row r="85" spans="1:25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118</v>
      </c>
      <c r="H85" s="27">
        <f>SUM(H71:H84)</f>
        <v>86</v>
      </c>
      <c r="I85" s="28">
        <f t="shared" si="19"/>
        <v>0.57843137254901966</v>
      </c>
      <c r="J85" s="27">
        <f>SUM(J71:J84)</f>
        <v>11</v>
      </c>
      <c r="K85" s="27">
        <f>SUM(K71:K84)</f>
        <v>2</v>
      </c>
      <c r="L85" s="27">
        <f>J85-K85</f>
        <v>9</v>
      </c>
      <c r="M85" s="28">
        <f>K85/J85</f>
        <v>0.18181818181818182</v>
      </c>
      <c r="N85" s="27">
        <f>SUM(N71:N84)</f>
        <v>29</v>
      </c>
      <c r="O85" s="27">
        <f>SUM(O71:O84)</f>
        <v>10</v>
      </c>
      <c r="P85" s="27">
        <f>SUM(P71:P84)</f>
        <v>19</v>
      </c>
      <c r="Q85" s="28">
        <f>O85/N85</f>
        <v>0.34482758620689657</v>
      </c>
      <c r="R85" s="28"/>
      <c r="S85" s="28"/>
      <c r="T85" s="28"/>
      <c r="U85" s="28"/>
      <c r="V85" s="27">
        <f>SUM(V71:V84)</f>
        <v>244</v>
      </c>
      <c r="W85" s="27">
        <f>SUM(W71:W84)</f>
        <v>130</v>
      </c>
      <c r="X85" s="27">
        <f>SUM(X71:X84)</f>
        <v>114</v>
      </c>
      <c r="Y85" s="28">
        <f t="shared" si="18"/>
        <v>0.53278688524590168</v>
      </c>
    </row>
    <row r="86" spans="1:25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993</v>
      </c>
      <c r="G86" s="27">
        <f>G38+G54+G70+G85</f>
        <v>698</v>
      </c>
      <c r="H86" s="27">
        <f>H38+H54+H70+H85</f>
        <v>295</v>
      </c>
      <c r="I86" s="28">
        <f t="shared" si="19"/>
        <v>0.70292044310171198</v>
      </c>
      <c r="J86" s="27">
        <f>J38+J54+J70+J85</f>
        <v>83</v>
      </c>
      <c r="K86" s="27">
        <f>K38+K54+K70+K85</f>
        <v>59</v>
      </c>
      <c r="L86" s="27">
        <f>L38+L54+L70+L85</f>
        <v>24</v>
      </c>
      <c r="M86" s="28">
        <f>K86/J86</f>
        <v>0.71084337349397586</v>
      </c>
      <c r="N86" s="27">
        <f>N38+N54+N70+N85</f>
        <v>172</v>
      </c>
      <c r="O86" s="27">
        <f>O38+O54+O70+O85</f>
        <v>83</v>
      </c>
      <c r="P86" s="27">
        <f>P38+P54+P70+P85</f>
        <v>90</v>
      </c>
      <c r="Q86" s="28">
        <f>O86/N86</f>
        <v>0.48255813953488375</v>
      </c>
      <c r="R86" s="53">
        <f>R38+R54</f>
        <v>9</v>
      </c>
      <c r="S86" s="53">
        <f>S38+S54</f>
        <v>4</v>
      </c>
      <c r="T86" s="53">
        <f>T38+T54</f>
        <v>5</v>
      </c>
      <c r="U86" s="28">
        <f>S86/R86</f>
        <v>0.44444444444444442</v>
      </c>
      <c r="V86" s="27">
        <f>V38+V54+V70+V85</f>
        <v>1257</v>
      </c>
      <c r="W86" s="27">
        <f>G86+K86+O86+S86</f>
        <v>844</v>
      </c>
      <c r="X86" s="27">
        <f>V86-W86</f>
        <v>413</v>
      </c>
      <c r="Y86" s="28">
        <f t="shared" si="18"/>
        <v>0.67143993635640409</v>
      </c>
    </row>
    <row r="87" spans="1:25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25" ht="12.7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25" ht="12.75" customHeight="1">
      <c r="A92" s="99" t="s">
        <v>228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461</v>
      </c>
      <c r="G96" s="58">
        <f t="shared" si="25"/>
        <v>333</v>
      </c>
      <c r="H96" s="58">
        <f t="shared" si="25"/>
        <v>128</v>
      </c>
      <c r="I96" s="59">
        <f t="shared" si="25"/>
        <v>0.72234273318872022</v>
      </c>
      <c r="J96" s="58">
        <f t="shared" si="25"/>
        <v>41</v>
      </c>
      <c r="K96" s="58">
        <f t="shared" si="25"/>
        <v>31</v>
      </c>
      <c r="L96" s="58">
        <f t="shared" si="25"/>
        <v>10</v>
      </c>
      <c r="M96" s="59">
        <f t="shared" si="25"/>
        <v>0.75609756097560976</v>
      </c>
      <c r="N96" s="58">
        <f t="shared" si="25"/>
        <v>103</v>
      </c>
      <c r="O96" s="58">
        <f t="shared" si="25"/>
        <v>52</v>
      </c>
      <c r="P96" s="58">
        <f t="shared" si="25"/>
        <v>51</v>
      </c>
      <c r="Q96" s="59">
        <f t="shared" si="25"/>
        <v>0.50485436893203883</v>
      </c>
      <c r="R96" s="58">
        <f t="shared" si="25"/>
        <v>4</v>
      </c>
      <c r="S96" s="58">
        <f t="shared" si="25"/>
        <v>3</v>
      </c>
      <c r="T96" s="58">
        <f t="shared" si="25"/>
        <v>1</v>
      </c>
      <c r="U96" s="59">
        <f t="shared" si="25"/>
        <v>0.75</v>
      </c>
      <c r="V96" s="58">
        <f t="shared" si="25"/>
        <v>609</v>
      </c>
      <c r="W96" s="58">
        <f t="shared" si="25"/>
        <v>419</v>
      </c>
      <c r="X96" s="58">
        <f t="shared" si="25"/>
        <v>190</v>
      </c>
      <c r="Y96" s="59">
        <f t="shared" si="25"/>
        <v>0.68801313628899841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132</v>
      </c>
      <c r="H97" s="60">
        <f t="shared" si="26"/>
        <v>30</v>
      </c>
      <c r="I97" s="61">
        <f t="shared" si="26"/>
        <v>0.81481481481481477</v>
      </c>
      <c r="J97" s="60">
        <f t="shared" si="26"/>
        <v>22</v>
      </c>
      <c r="K97" s="60">
        <f t="shared" si="26"/>
        <v>22</v>
      </c>
      <c r="L97" s="60">
        <f t="shared" si="26"/>
        <v>0</v>
      </c>
      <c r="M97" s="61">
        <f t="shared" si="26"/>
        <v>1</v>
      </c>
      <c r="N97" s="60">
        <f t="shared" si="26"/>
        <v>20</v>
      </c>
      <c r="O97" s="60">
        <f t="shared" si="26"/>
        <v>10</v>
      </c>
      <c r="P97" s="60">
        <f t="shared" si="26"/>
        <v>10</v>
      </c>
      <c r="Q97" s="61">
        <f t="shared" si="26"/>
        <v>0.5</v>
      </c>
      <c r="R97" s="60">
        <f t="shared" si="26"/>
        <v>5</v>
      </c>
      <c r="S97" s="60">
        <f t="shared" si="26"/>
        <v>1</v>
      </c>
      <c r="T97" s="60">
        <f t="shared" si="26"/>
        <v>4</v>
      </c>
      <c r="U97" s="61">
        <f t="shared" si="26"/>
        <v>0.2</v>
      </c>
      <c r="V97" s="60">
        <f t="shared" si="26"/>
        <v>209</v>
      </c>
      <c r="W97" s="60">
        <f t="shared" si="26"/>
        <v>165</v>
      </c>
      <c r="X97" s="60">
        <f t="shared" si="26"/>
        <v>44</v>
      </c>
      <c r="Y97" s="61">
        <f t="shared" si="26"/>
        <v>0.78947368421052633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115</v>
      </c>
      <c r="H98" s="62">
        <f t="shared" si="27"/>
        <v>51</v>
      </c>
      <c r="I98" s="63">
        <f t="shared" si="27"/>
        <v>0.69277108433734935</v>
      </c>
      <c r="J98" s="62">
        <f t="shared" si="27"/>
        <v>9</v>
      </c>
      <c r="K98" s="62">
        <f t="shared" si="27"/>
        <v>4</v>
      </c>
      <c r="L98" s="62">
        <f t="shared" si="27"/>
        <v>5</v>
      </c>
      <c r="M98" s="63">
        <f t="shared" si="27"/>
        <v>0.44444444444444442</v>
      </c>
      <c r="N98" s="62">
        <f t="shared" si="27"/>
        <v>20</v>
      </c>
      <c r="O98" s="62">
        <f t="shared" si="27"/>
        <v>11</v>
      </c>
      <c r="P98" s="62">
        <f t="shared" si="27"/>
        <v>10</v>
      </c>
      <c r="Q98" s="63">
        <f t="shared" si="27"/>
        <v>0.55000000000000004</v>
      </c>
      <c r="R98" s="63"/>
      <c r="S98" s="63"/>
      <c r="T98" s="63"/>
      <c r="U98" s="63"/>
      <c r="V98" s="62">
        <f>V70</f>
        <v>195</v>
      </c>
      <c r="W98" s="62">
        <f>W70</f>
        <v>130</v>
      </c>
      <c r="X98" s="62">
        <f>X70</f>
        <v>65</v>
      </c>
      <c r="Y98" s="63">
        <f>Y70</f>
        <v>0.66666666666666663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118</v>
      </c>
      <c r="H99" s="64">
        <f t="shared" si="28"/>
        <v>86</v>
      </c>
      <c r="I99" s="65">
        <f t="shared" si="28"/>
        <v>0.57843137254901966</v>
      </c>
      <c r="J99" s="64">
        <f t="shared" si="28"/>
        <v>11</v>
      </c>
      <c r="K99" s="64">
        <f t="shared" si="28"/>
        <v>2</v>
      </c>
      <c r="L99" s="64">
        <f t="shared" si="28"/>
        <v>9</v>
      </c>
      <c r="M99" s="65">
        <f t="shared" si="28"/>
        <v>0.18181818181818182</v>
      </c>
      <c r="N99" s="64">
        <f t="shared" si="28"/>
        <v>29</v>
      </c>
      <c r="O99" s="64">
        <f t="shared" si="28"/>
        <v>10</v>
      </c>
      <c r="P99" s="64">
        <f t="shared" si="28"/>
        <v>19</v>
      </c>
      <c r="Q99" s="65">
        <f t="shared" si="28"/>
        <v>0.34482758620689657</v>
      </c>
      <c r="R99" s="65"/>
      <c r="S99" s="65"/>
      <c r="T99" s="65"/>
      <c r="U99" s="65"/>
      <c r="V99" s="64">
        <f>V85</f>
        <v>244</v>
      </c>
      <c r="W99" s="64">
        <f>W85</f>
        <v>130</v>
      </c>
      <c r="X99" s="64">
        <f>X85</f>
        <v>114</v>
      </c>
      <c r="Y99" s="65">
        <f>Y85</f>
        <v>0.53278688524590168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993</v>
      </c>
      <c r="G100" s="18">
        <f t="shared" si="29"/>
        <v>698</v>
      </c>
      <c r="H100" s="18">
        <f t="shared" si="29"/>
        <v>295</v>
      </c>
      <c r="I100" s="66">
        <f t="shared" si="29"/>
        <v>0.70292044310171198</v>
      </c>
      <c r="J100" s="18">
        <f t="shared" si="29"/>
        <v>83</v>
      </c>
      <c r="K100" s="18">
        <f t="shared" si="29"/>
        <v>59</v>
      </c>
      <c r="L100" s="18">
        <f t="shared" si="29"/>
        <v>24</v>
      </c>
      <c r="M100" s="66">
        <f t="shared" si="29"/>
        <v>0.71084337349397586</v>
      </c>
      <c r="N100" s="18">
        <f t="shared" si="29"/>
        <v>172</v>
      </c>
      <c r="O100" s="18">
        <f t="shared" si="29"/>
        <v>83</v>
      </c>
      <c r="P100" s="18">
        <f t="shared" si="29"/>
        <v>90</v>
      </c>
      <c r="Q100" s="66">
        <f t="shared" si="29"/>
        <v>0.48255813953488375</v>
      </c>
      <c r="R100" s="67">
        <f t="shared" ref="R100:X100" si="30">R86</f>
        <v>9</v>
      </c>
      <c r="S100" s="67">
        <f t="shared" si="30"/>
        <v>4</v>
      </c>
      <c r="T100" s="67">
        <f t="shared" si="30"/>
        <v>5</v>
      </c>
      <c r="U100" s="66">
        <f t="shared" si="30"/>
        <v>0.44444444444444442</v>
      </c>
      <c r="V100" s="18">
        <f t="shared" si="30"/>
        <v>1257</v>
      </c>
      <c r="W100" s="18">
        <f t="shared" si="30"/>
        <v>844</v>
      </c>
      <c r="X100" s="18">
        <f t="shared" si="30"/>
        <v>413</v>
      </c>
      <c r="Y100" s="66">
        <f>W100/V100</f>
        <v>0.67143993635640409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11" spans="1:25" ht="38.85" customHeight="1">
      <c r="E111" s="124" t="s">
        <v>28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 customHeight="1">
      <c r="E113" s="128" t="s">
        <v>6</v>
      </c>
      <c r="F113" s="128"/>
      <c r="G113" s="128"/>
      <c r="H113" s="128"/>
      <c r="I113" s="129">
        <f>F86+J86</f>
        <v>1076</v>
      </c>
      <c r="J113" s="129"/>
      <c r="K113" s="129"/>
      <c r="L113" s="130">
        <f>G86+K86</f>
        <v>757</v>
      </c>
      <c r="M113" s="130"/>
      <c r="N113" s="130"/>
      <c r="O113" s="130">
        <f>I113-L113</f>
        <v>319</v>
      </c>
      <c r="P113" s="130"/>
      <c r="Q113" s="130"/>
      <c r="R113" s="131">
        <f>L113/I113</f>
        <v>0.70353159851301117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87</v>
      </c>
      <c r="M114" s="130"/>
      <c r="N114" s="130"/>
      <c r="O114" s="130">
        <f>I114-L114</f>
        <v>94</v>
      </c>
      <c r="P114" s="130"/>
      <c r="Q114" s="130"/>
      <c r="R114" s="131">
        <f>L114/I114</f>
        <v>0.48066298342541436</v>
      </c>
      <c r="S114" s="131"/>
      <c r="T114" s="131"/>
    </row>
    <row r="115" spans="5:20" ht="15.75" customHeight="1">
      <c r="E115" s="128" t="s">
        <v>8</v>
      </c>
      <c r="F115" s="128"/>
      <c r="G115" s="128"/>
      <c r="H115" s="128"/>
      <c r="I115" s="129">
        <f>SUM(I113:I114)</f>
        <v>1257</v>
      </c>
      <c r="J115" s="129"/>
      <c r="K115" s="129"/>
      <c r="L115" s="130">
        <f>SUM(L113:L114)</f>
        <v>844</v>
      </c>
      <c r="M115" s="130"/>
      <c r="N115" s="130"/>
      <c r="O115" s="130">
        <f>SUM(O113:O114)</f>
        <v>413</v>
      </c>
      <c r="P115" s="130"/>
      <c r="Q115" s="130"/>
      <c r="R115" s="131">
        <f>L115/I115</f>
        <v>0.67143993635640409</v>
      </c>
      <c r="S115" s="131"/>
      <c r="T115" s="131"/>
    </row>
    <row r="116" spans="5:20" ht="15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 ht="31.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2.7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25.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4.65" customHeight="1">
      <c r="E121" s="68" t="s">
        <v>54</v>
      </c>
      <c r="F121" s="71">
        <v>1968</v>
      </c>
      <c r="G121" s="71">
        <v>783</v>
      </c>
      <c r="H121" s="71">
        <f>F121-G121</f>
        <v>1185</v>
      </c>
      <c r="I121" s="72">
        <f>G121/F121</f>
        <v>0.39786585365853661</v>
      </c>
      <c r="J121" s="71">
        <v>450</v>
      </c>
      <c r="K121" s="71">
        <v>93</v>
      </c>
      <c r="L121" s="71">
        <f>J121-K121</f>
        <v>357</v>
      </c>
      <c r="M121" s="72">
        <f>K121/J121</f>
        <v>0.20666666666666667</v>
      </c>
    </row>
    <row r="122" spans="5:20" ht="14.65" customHeight="1">
      <c r="E122" s="68" t="s">
        <v>99</v>
      </c>
      <c r="F122" s="71">
        <v>1380</v>
      </c>
      <c r="G122" s="71">
        <v>406</v>
      </c>
      <c r="H122" s="71">
        <f>F122-G122</f>
        <v>974</v>
      </c>
      <c r="I122" s="72">
        <f>G122/F122</f>
        <v>0.29420289855072462</v>
      </c>
      <c r="J122" s="71">
        <v>418</v>
      </c>
      <c r="K122" s="71">
        <v>60</v>
      </c>
      <c r="L122" s="71">
        <f>J122-K122</f>
        <v>358</v>
      </c>
      <c r="M122" s="72">
        <f>K122/J122</f>
        <v>0.14354066985645933</v>
      </c>
    </row>
    <row r="123" spans="5:20" ht="14.65" customHeight="1">
      <c r="E123" s="68" t="s">
        <v>123</v>
      </c>
      <c r="F123" s="71">
        <v>1435</v>
      </c>
      <c r="G123" s="71">
        <v>421</v>
      </c>
      <c r="H123" s="71">
        <f>F123-G123</f>
        <v>1014</v>
      </c>
      <c r="I123" s="72">
        <f>G123/F123</f>
        <v>0.29337979094076655</v>
      </c>
      <c r="J123" s="71">
        <v>370</v>
      </c>
      <c r="K123" s="71">
        <v>72</v>
      </c>
      <c r="L123" s="71">
        <f>J123-K123</f>
        <v>298</v>
      </c>
      <c r="M123" s="72">
        <f>K123/J123</f>
        <v>0.19459459459459461</v>
      </c>
    </row>
    <row r="124" spans="5:20" ht="14.65" customHeight="1">
      <c r="E124" s="68" t="s">
        <v>146</v>
      </c>
      <c r="F124" s="71">
        <v>1909</v>
      </c>
      <c r="G124" s="71">
        <v>664</v>
      </c>
      <c r="H124" s="71">
        <f>F124-G124</f>
        <v>1245</v>
      </c>
      <c r="I124" s="72">
        <f>G124/F124</f>
        <v>0.34782608695652173</v>
      </c>
      <c r="J124" s="71">
        <v>451</v>
      </c>
      <c r="K124" s="71">
        <v>62</v>
      </c>
      <c r="L124" s="71">
        <f>J124-K124</f>
        <v>389</v>
      </c>
      <c r="M124" s="72">
        <f>K124/J124</f>
        <v>0.13747228381374724</v>
      </c>
    </row>
    <row r="125" spans="5:20" ht="12.75" customHeight="1">
      <c r="E125" s="68" t="s">
        <v>175</v>
      </c>
      <c r="F125" s="68">
        <f>F121+F122+F123+F124</f>
        <v>6692</v>
      </c>
      <c r="G125" s="68">
        <f>G121+G122+G123+G124</f>
        <v>2274</v>
      </c>
      <c r="H125" s="68">
        <f>H121+H122+H123+H124</f>
        <v>4418</v>
      </c>
      <c r="I125" s="73">
        <f>G125/F125</f>
        <v>0.33980872683801555</v>
      </c>
      <c r="J125" s="68">
        <f>J121+J122+J123+J124</f>
        <v>1689</v>
      </c>
      <c r="K125" s="68">
        <f>K121+K122+K123+K124</f>
        <v>287</v>
      </c>
      <c r="L125" s="68">
        <f>L121+L122+L123+L124</f>
        <v>1402</v>
      </c>
      <c r="M125" s="73">
        <f>K125/J125</f>
        <v>0.16992303137951451</v>
      </c>
    </row>
    <row r="126" spans="5:20" ht="12.75" customHeight="1">
      <c r="E126" s="74" t="s">
        <v>184</v>
      </c>
      <c r="H126" s="75"/>
    </row>
    <row r="127" spans="5:20" ht="12.75" customHeight="1">
      <c r="E127" s="74" t="s">
        <v>185</v>
      </c>
      <c r="H127" s="75"/>
    </row>
    <row r="137" spans="1:21" ht="12.7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2.7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2.7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2.75" customHeight="1">
      <c r="A140" s="99" t="s">
        <v>227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2.7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2.7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2.75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502</v>
      </c>
      <c r="G143" s="76">
        <f t="shared" si="31"/>
        <v>364</v>
      </c>
      <c r="H143" s="76">
        <f>F143-G143</f>
        <v>138</v>
      </c>
      <c r="I143" s="77">
        <f>G143/F143</f>
        <v>0.72509960159362552</v>
      </c>
      <c r="J143" s="78">
        <f t="shared" ref="J143:K147" si="32">F121</f>
        <v>1968</v>
      </c>
      <c r="K143" s="78">
        <f t="shared" si="32"/>
        <v>783</v>
      </c>
      <c r="L143" s="79">
        <f>J143-K143</f>
        <v>1185</v>
      </c>
      <c r="M143" s="77">
        <f>K143/J143</f>
        <v>0.39786585365853661</v>
      </c>
      <c r="N143" s="76">
        <f t="shared" ref="N143:O147" si="33">N96+R96</f>
        <v>107</v>
      </c>
      <c r="O143" s="76">
        <f t="shared" si="33"/>
        <v>55</v>
      </c>
      <c r="P143" s="76">
        <f>N143-O143</f>
        <v>52</v>
      </c>
      <c r="Q143" s="77">
        <f>O143/N143</f>
        <v>0.51401869158878499</v>
      </c>
      <c r="R143" s="78">
        <f t="shared" ref="R143:S147" si="34">J121</f>
        <v>450</v>
      </c>
      <c r="S143" s="78">
        <f t="shared" si="34"/>
        <v>93</v>
      </c>
      <c r="T143" s="79">
        <f>R143-S143</f>
        <v>357</v>
      </c>
      <c r="U143" s="77">
        <f>S143/R143</f>
        <v>0.20666666666666667</v>
      </c>
    </row>
    <row r="144" spans="1:21" ht="12.75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154</v>
      </c>
      <c r="H144" s="80">
        <f>F144-G144</f>
        <v>30</v>
      </c>
      <c r="I144" s="81">
        <f>G144/F144</f>
        <v>0.83695652173913049</v>
      </c>
      <c r="J144" s="82">
        <f t="shared" si="32"/>
        <v>1380</v>
      </c>
      <c r="K144" s="82">
        <f t="shared" si="32"/>
        <v>406</v>
      </c>
      <c r="L144" s="83">
        <f>J144-K144</f>
        <v>974</v>
      </c>
      <c r="M144" s="81">
        <f>K144/J144</f>
        <v>0.29420289855072462</v>
      </c>
      <c r="N144" s="80">
        <f t="shared" si="33"/>
        <v>25</v>
      </c>
      <c r="O144" s="80">
        <f t="shared" si="33"/>
        <v>11</v>
      </c>
      <c r="P144" s="80">
        <f>N144-O144</f>
        <v>14</v>
      </c>
      <c r="Q144" s="81">
        <f>O144/N144</f>
        <v>0.44</v>
      </c>
      <c r="R144" s="82">
        <f t="shared" si="34"/>
        <v>418</v>
      </c>
      <c r="S144" s="82">
        <f t="shared" si="34"/>
        <v>60</v>
      </c>
      <c r="T144" s="83">
        <f>R144-S144</f>
        <v>358</v>
      </c>
      <c r="U144" s="81">
        <f>S144/R144</f>
        <v>0.14354066985645933</v>
      </c>
    </row>
    <row r="145" spans="1:21" ht="12.75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119</v>
      </c>
      <c r="H145" s="84">
        <f>F145-G145</f>
        <v>56</v>
      </c>
      <c r="I145" s="85">
        <f>G145/F145</f>
        <v>0.68</v>
      </c>
      <c r="J145" s="86">
        <f t="shared" si="32"/>
        <v>1435</v>
      </c>
      <c r="K145" s="86">
        <f t="shared" si="32"/>
        <v>421</v>
      </c>
      <c r="L145" s="87">
        <f>J145-K145</f>
        <v>1014</v>
      </c>
      <c r="M145" s="85">
        <f>K145/J145</f>
        <v>0.29337979094076655</v>
      </c>
      <c r="N145" s="84">
        <f t="shared" si="33"/>
        <v>20</v>
      </c>
      <c r="O145" s="84">
        <f t="shared" si="33"/>
        <v>11</v>
      </c>
      <c r="P145" s="84">
        <f>N145-O145</f>
        <v>9</v>
      </c>
      <c r="Q145" s="85">
        <f>O145/N145</f>
        <v>0.55000000000000004</v>
      </c>
      <c r="R145" s="86">
        <f t="shared" si="34"/>
        <v>370</v>
      </c>
      <c r="S145" s="86">
        <f t="shared" si="34"/>
        <v>72</v>
      </c>
      <c r="T145" s="87">
        <f>R145-S145</f>
        <v>298</v>
      </c>
      <c r="U145" s="85">
        <f>S145/R145</f>
        <v>0.19459459459459461</v>
      </c>
    </row>
    <row r="146" spans="1:21" ht="12.75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120</v>
      </c>
      <c r="H146" s="88">
        <f>F146-G146</f>
        <v>95</v>
      </c>
      <c r="I146" s="89">
        <f>G146/F146</f>
        <v>0.55813953488372092</v>
      </c>
      <c r="J146" s="90">
        <f t="shared" si="32"/>
        <v>1909</v>
      </c>
      <c r="K146" s="90">
        <f t="shared" si="32"/>
        <v>664</v>
      </c>
      <c r="L146" s="91">
        <f>J146-K146</f>
        <v>1245</v>
      </c>
      <c r="M146" s="89">
        <f>K146/J146</f>
        <v>0.34782608695652173</v>
      </c>
      <c r="N146" s="88">
        <f t="shared" si="33"/>
        <v>29</v>
      </c>
      <c r="O146" s="88">
        <f t="shared" si="33"/>
        <v>10</v>
      </c>
      <c r="P146" s="88">
        <f>N146-O146</f>
        <v>19</v>
      </c>
      <c r="Q146" s="89">
        <f>O146/N146</f>
        <v>0.34482758620689657</v>
      </c>
      <c r="R146" s="90">
        <f t="shared" si="34"/>
        <v>451</v>
      </c>
      <c r="S146" s="90">
        <f t="shared" si="34"/>
        <v>62</v>
      </c>
      <c r="T146" s="91">
        <f>R146-S146</f>
        <v>389</v>
      </c>
      <c r="U146" s="89">
        <f>S146/R146</f>
        <v>0.13747228381374724</v>
      </c>
    </row>
    <row r="147" spans="1:21" ht="12.75" customHeight="1">
      <c r="A147" s="138" t="s">
        <v>175</v>
      </c>
      <c r="B147" s="138"/>
      <c r="C147" s="138"/>
      <c r="D147" s="138"/>
      <c r="E147" s="138"/>
      <c r="F147" s="92">
        <f t="shared" si="31"/>
        <v>1076</v>
      </c>
      <c r="G147" s="92">
        <f t="shared" si="31"/>
        <v>757</v>
      </c>
      <c r="H147" s="92">
        <f>F147-G147</f>
        <v>319</v>
      </c>
      <c r="I147" s="93">
        <f>G147/F147</f>
        <v>0.70353159851301117</v>
      </c>
      <c r="J147" s="94">
        <f t="shared" si="32"/>
        <v>6692</v>
      </c>
      <c r="K147" s="94">
        <f t="shared" si="32"/>
        <v>2274</v>
      </c>
      <c r="L147" s="95">
        <f>J147-K147</f>
        <v>4418</v>
      </c>
      <c r="M147" s="93">
        <f>K147/J147</f>
        <v>0.33980872683801555</v>
      </c>
      <c r="N147" s="92">
        <f t="shared" si="33"/>
        <v>181</v>
      </c>
      <c r="O147" s="92">
        <f t="shared" si="33"/>
        <v>87</v>
      </c>
      <c r="P147" s="92">
        <f>N147-O147</f>
        <v>94</v>
      </c>
      <c r="Q147" s="93">
        <f>O147/N147</f>
        <v>0.48066298342541436</v>
      </c>
      <c r="R147" s="94">
        <f t="shared" si="34"/>
        <v>1689</v>
      </c>
      <c r="S147" s="94">
        <f t="shared" si="34"/>
        <v>287</v>
      </c>
      <c r="T147" s="95">
        <f>R147-S147</f>
        <v>1402</v>
      </c>
      <c r="U147" s="93">
        <f>S147/R147</f>
        <v>0.16992303137951451</v>
      </c>
    </row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511811023622047" right="0.511811023622047" top="1.082677165354331" bottom="1.082677165354331" header="0.78740157480314998" footer="0.78740157480314998"/>
  <pageSetup paperSize="0" fitToWidth="0" fitToHeight="0" pageOrder="overThenDown" orientation="portrait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workbookViewId="0">
      <selection sqref="A1:Y1"/>
    </sheetView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8" width="5.125" customWidth="1"/>
    <col min="9" max="9" width="9.375" customWidth="1"/>
    <col min="10" max="12" width="5.125" customWidth="1"/>
    <col min="13" max="13" width="7" customWidth="1"/>
    <col min="14" max="16" width="5.125" customWidth="1"/>
    <col min="17" max="17" width="6.625" customWidth="1"/>
    <col min="18" max="25" width="5.125" customWidth="1"/>
    <col min="26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229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4.6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14</v>
      </c>
      <c r="H8" s="23">
        <f>F8-G8</f>
        <v>0</v>
      </c>
      <c r="I8" s="25">
        <f>G8/F8</f>
        <v>1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14</v>
      </c>
      <c r="X8" s="23">
        <f t="shared" ref="X8:X37" si="2">V8-W8</f>
        <v>0</v>
      </c>
      <c r="Y8" s="25">
        <f t="shared" ref="Y8:Y39" si="3">W8/V8</f>
        <v>1</v>
      </c>
    </row>
    <row r="9" spans="1:25" ht="14.6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26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9</v>
      </c>
      <c r="P9" s="23">
        <f>N9-O9</f>
        <v>1</v>
      </c>
      <c r="Q9" s="25">
        <f>O9/N9</f>
        <v>0.9</v>
      </c>
      <c r="R9" s="23"/>
      <c r="S9" s="24"/>
      <c r="T9" s="23"/>
      <c r="U9" s="25"/>
      <c r="V9" s="23">
        <f t="shared" si="0"/>
        <v>37</v>
      </c>
      <c r="W9" s="23">
        <f t="shared" si="1"/>
        <v>36</v>
      </c>
      <c r="X9" s="23">
        <f t="shared" si="2"/>
        <v>1</v>
      </c>
      <c r="Y9" s="25">
        <f t="shared" si="3"/>
        <v>0.97297297297297303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0</v>
      </c>
      <c r="H10" s="23">
        <f>F10-G10</f>
        <v>20</v>
      </c>
      <c r="I10" s="25">
        <f>G10/F10</f>
        <v>0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0</v>
      </c>
      <c r="X10" s="23">
        <f t="shared" si="2"/>
        <v>22</v>
      </c>
      <c r="Y10" s="25">
        <f t="shared" si="3"/>
        <v>0</v>
      </c>
    </row>
    <row r="11" spans="1:25" ht="14.6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3</v>
      </c>
      <c r="P11" s="23">
        <f>N11-O11</f>
        <v>7</v>
      </c>
      <c r="Q11" s="25">
        <f>O11/N11</f>
        <v>0.3</v>
      </c>
      <c r="R11" s="23"/>
      <c r="S11" s="24"/>
      <c r="T11" s="23"/>
      <c r="U11" s="25"/>
      <c r="V11" s="23">
        <f t="shared" si="0"/>
        <v>10</v>
      </c>
      <c r="W11" s="23">
        <f t="shared" si="1"/>
        <v>3</v>
      </c>
      <c r="X11" s="23">
        <f t="shared" si="2"/>
        <v>7</v>
      </c>
      <c r="Y11" s="25">
        <f t="shared" si="3"/>
        <v>0.3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42</v>
      </c>
      <c r="H12" s="23">
        <f t="shared" ref="H12:H18" si="4">F12-G12</f>
        <v>3</v>
      </c>
      <c r="I12" s="25">
        <f t="shared" ref="I12:I18" si="5">G12/F12</f>
        <v>0.93333333333333335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42</v>
      </c>
      <c r="X12" s="23">
        <f t="shared" si="2"/>
        <v>3</v>
      </c>
      <c r="Y12" s="25">
        <f t="shared" si="3"/>
        <v>0.93333333333333335</v>
      </c>
    </row>
    <row r="13" spans="1:25" ht="14.6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29</v>
      </c>
      <c r="H13" s="23">
        <f t="shared" si="4"/>
        <v>32</v>
      </c>
      <c r="I13" s="25">
        <f t="shared" si="5"/>
        <v>0.47540983606557374</v>
      </c>
      <c r="J13" s="26"/>
      <c r="K13" s="24"/>
      <c r="L13" s="23"/>
      <c r="M13" s="25"/>
      <c r="N13" s="23">
        <v>25</v>
      </c>
      <c r="O13" s="24">
        <v>0</v>
      </c>
      <c r="P13" s="23">
        <f>N13-O13</f>
        <v>25</v>
      </c>
      <c r="Q13" s="25">
        <f>O13/N13</f>
        <v>0</v>
      </c>
      <c r="R13" s="23"/>
      <c r="S13" s="24"/>
      <c r="T13" s="23"/>
      <c r="U13" s="25"/>
      <c r="V13" s="23">
        <f t="shared" si="0"/>
        <v>86</v>
      </c>
      <c r="W13" s="23">
        <f t="shared" si="1"/>
        <v>29</v>
      </c>
      <c r="X13" s="23">
        <f t="shared" si="2"/>
        <v>57</v>
      </c>
      <c r="Y13" s="25">
        <f t="shared" si="3"/>
        <v>0.33720930232558138</v>
      </c>
    </row>
    <row r="14" spans="1:25" ht="14.6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4"/>
        <v>0</v>
      </c>
      <c r="I14" s="25">
        <f t="shared" si="5"/>
        <v>1</v>
      </c>
      <c r="J14" s="26">
        <v>15</v>
      </c>
      <c r="K14" s="24">
        <v>9</v>
      </c>
      <c r="L14" s="23">
        <f>J14-K14</f>
        <v>6</v>
      </c>
      <c r="M14" s="25">
        <f>K14/J14</f>
        <v>0.6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39</v>
      </c>
      <c r="X14" s="23">
        <f t="shared" si="2"/>
        <v>6</v>
      </c>
      <c r="Y14" s="25">
        <f t="shared" si="3"/>
        <v>0.8666666666666667</v>
      </c>
    </row>
    <row r="15" spans="1:25" ht="14.65" customHeight="1">
      <c r="A15" s="103"/>
      <c r="B15" s="104"/>
      <c r="C15" s="105"/>
      <c r="D15" s="21"/>
      <c r="E15" s="22" t="s">
        <v>66</v>
      </c>
      <c r="F15" s="23">
        <v>10</v>
      </c>
      <c r="G15" s="24">
        <v>1</v>
      </c>
      <c r="H15" s="23">
        <f t="shared" si="4"/>
        <v>9</v>
      </c>
      <c r="I15" s="25">
        <f t="shared" si="5"/>
        <v>0.1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1</v>
      </c>
      <c r="X15" s="23">
        <f t="shared" si="2"/>
        <v>9</v>
      </c>
      <c r="Y15" s="25">
        <f t="shared" si="3"/>
        <v>0.1</v>
      </c>
    </row>
    <row r="16" spans="1:25" ht="14.65" customHeight="1">
      <c r="A16" s="103"/>
      <c r="B16" s="104"/>
      <c r="C16" s="105"/>
      <c r="D16" s="21"/>
      <c r="E16" s="22" t="s">
        <v>67</v>
      </c>
      <c r="F16" s="23">
        <v>3</v>
      </c>
      <c r="G16" s="24">
        <v>1</v>
      </c>
      <c r="H16" s="23">
        <f t="shared" si="4"/>
        <v>2</v>
      </c>
      <c r="I16" s="25">
        <f t="shared" si="5"/>
        <v>0.33333333333333331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3</v>
      </c>
      <c r="W16" s="23">
        <f t="shared" si="1"/>
        <v>1</v>
      </c>
      <c r="X16" s="23">
        <f t="shared" si="2"/>
        <v>2</v>
      </c>
      <c r="Y16" s="25">
        <f t="shared" si="3"/>
        <v>0.33333333333333331</v>
      </c>
    </row>
    <row r="17" spans="1:25" ht="14.65" customHeight="1">
      <c r="A17" s="103"/>
      <c r="B17" s="104"/>
      <c r="C17" s="105"/>
      <c r="D17" s="21"/>
      <c r="E17" s="22" t="s">
        <v>68</v>
      </c>
      <c r="F17" s="23">
        <v>23</v>
      </c>
      <c r="G17" s="24">
        <v>18</v>
      </c>
      <c r="H17" s="23">
        <f t="shared" si="4"/>
        <v>5</v>
      </c>
      <c r="I17" s="25">
        <f t="shared" si="5"/>
        <v>0.78260869565217395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23</v>
      </c>
      <c r="W17" s="23">
        <f t="shared" si="1"/>
        <v>18</v>
      </c>
      <c r="X17" s="23">
        <f t="shared" si="2"/>
        <v>5</v>
      </c>
      <c r="Y17" s="25">
        <f t="shared" si="3"/>
        <v>0.78260869565217395</v>
      </c>
    </row>
    <row r="18" spans="1:25" ht="14.65" customHeight="1">
      <c r="A18" s="103"/>
      <c r="B18" s="104"/>
      <c r="C18" s="105"/>
      <c r="D18" s="21"/>
      <c r="E18" s="22" t="s">
        <v>69</v>
      </c>
      <c r="F18" s="23">
        <v>20</v>
      </c>
      <c r="G18" s="24">
        <v>20</v>
      </c>
      <c r="H18" s="23">
        <f t="shared" si="4"/>
        <v>0</v>
      </c>
      <c r="I18" s="25">
        <f t="shared" si="5"/>
        <v>1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20</v>
      </c>
      <c r="X18" s="23">
        <f t="shared" si="2"/>
        <v>2</v>
      </c>
      <c r="Y18" s="25">
        <f t="shared" si="3"/>
        <v>0.90909090909090906</v>
      </c>
    </row>
    <row r="19" spans="1:25" ht="14.6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29</v>
      </c>
      <c r="P19" s="23">
        <f>N19-O19</f>
        <v>5</v>
      </c>
      <c r="Q19" s="25">
        <f>O19/N19</f>
        <v>0.8529411764705882</v>
      </c>
      <c r="R19" s="23"/>
      <c r="S19" s="24"/>
      <c r="T19" s="23"/>
      <c r="U19" s="25"/>
      <c r="V19" s="23">
        <f t="shared" si="0"/>
        <v>34</v>
      </c>
      <c r="W19" s="23">
        <f t="shared" si="1"/>
        <v>29</v>
      </c>
      <c r="X19" s="23">
        <f t="shared" si="2"/>
        <v>5</v>
      </c>
      <c r="Y19" s="25">
        <f t="shared" si="3"/>
        <v>0.8529411764705882</v>
      </c>
    </row>
    <row r="20" spans="1:25" ht="14.65" customHeight="1">
      <c r="A20" s="103"/>
      <c r="B20" s="104"/>
      <c r="C20" s="105"/>
      <c r="D20" s="21"/>
      <c r="E20" s="22" t="s">
        <v>71</v>
      </c>
      <c r="F20" s="23">
        <v>29</v>
      </c>
      <c r="G20" s="24">
        <v>26</v>
      </c>
      <c r="H20" s="23">
        <f t="shared" ref="H20:H27" si="6">F20-G20</f>
        <v>3</v>
      </c>
      <c r="I20" s="25">
        <f t="shared" ref="I20:I27" si="7">G20/F20</f>
        <v>0.89655172413793105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26</v>
      </c>
      <c r="X20" s="23">
        <f t="shared" si="2"/>
        <v>3</v>
      </c>
      <c r="Y20" s="25">
        <f t="shared" si="3"/>
        <v>0.89655172413793105</v>
      </c>
    </row>
    <row r="21" spans="1:25" ht="14.65" customHeight="1">
      <c r="A21" s="103"/>
      <c r="B21" s="104"/>
      <c r="C21" s="105"/>
      <c r="D21" s="21"/>
      <c r="E21" s="22" t="s">
        <v>72</v>
      </c>
      <c r="F21" s="23">
        <v>10</v>
      </c>
      <c r="G21" s="24">
        <v>4</v>
      </c>
      <c r="H21" s="23">
        <f t="shared" si="6"/>
        <v>6</v>
      </c>
      <c r="I21" s="25">
        <f t="shared" si="7"/>
        <v>0.4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10</v>
      </c>
      <c r="W21" s="23">
        <f t="shared" si="1"/>
        <v>4</v>
      </c>
      <c r="X21" s="23">
        <f t="shared" si="2"/>
        <v>6</v>
      </c>
      <c r="Y21" s="25">
        <f t="shared" si="3"/>
        <v>0.4</v>
      </c>
    </row>
    <row r="22" spans="1:25" ht="14.65" customHeight="1">
      <c r="A22" s="103"/>
      <c r="B22" s="104"/>
      <c r="C22" s="105"/>
      <c r="D22" s="21"/>
      <c r="E22" s="22" t="s">
        <v>73</v>
      </c>
      <c r="F22" s="23">
        <v>8</v>
      </c>
      <c r="G22" s="24">
        <v>2</v>
      </c>
      <c r="H22" s="23">
        <f t="shared" si="6"/>
        <v>6</v>
      </c>
      <c r="I22" s="25">
        <f t="shared" si="7"/>
        <v>0.25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8</v>
      </c>
      <c r="W22" s="23">
        <f t="shared" si="1"/>
        <v>2</v>
      </c>
      <c r="X22" s="23">
        <f t="shared" si="2"/>
        <v>6</v>
      </c>
      <c r="Y22" s="25">
        <f t="shared" si="3"/>
        <v>0.25</v>
      </c>
    </row>
    <row r="23" spans="1:25" ht="14.65" customHeight="1">
      <c r="A23" s="103"/>
      <c r="B23" s="104"/>
      <c r="C23" s="105"/>
      <c r="D23" s="21"/>
      <c r="E23" s="22" t="s">
        <v>74</v>
      </c>
      <c r="F23" s="23">
        <v>10</v>
      </c>
      <c r="G23" s="24">
        <v>6</v>
      </c>
      <c r="H23" s="23">
        <f t="shared" si="6"/>
        <v>4</v>
      </c>
      <c r="I23" s="25">
        <f t="shared" si="7"/>
        <v>0.6</v>
      </c>
      <c r="J23" s="26"/>
      <c r="K23" s="24"/>
      <c r="L23" s="23"/>
      <c r="M23" s="25"/>
      <c r="N23" s="23">
        <v>4</v>
      </c>
      <c r="O23" s="24">
        <v>2</v>
      </c>
      <c r="P23" s="23">
        <f>N23-O23</f>
        <v>2</v>
      </c>
      <c r="Q23" s="25">
        <f>O23/N23</f>
        <v>0.5</v>
      </c>
      <c r="R23" s="23"/>
      <c r="S23" s="24"/>
      <c r="T23" s="23"/>
      <c r="U23" s="25"/>
      <c r="V23" s="23">
        <f t="shared" si="0"/>
        <v>14</v>
      </c>
      <c r="W23" s="23">
        <f t="shared" si="1"/>
        <v>8</v>
      </c>
      <c r="X23" s="23">
        <f t="shared" si="2"/>
        <v>6</v>
      </c>
      <c r="Y23" s="25">
        <f t="shared" si="3"/>
        <v>0.5714285714285714</v>
      </c>
    </row>
    <row r="24" spans="1:25" ht="14.65" customHeight="1">
      <c r="A24" s="103"/>
      <c r="B24" s="104"/>
      <c r="C24" s="105"/>
      <c r="D24" s="21"/>
      <c r="E24" s="22" t="s">
        <v>75</v>
      </c>
      <c r="F24" s="23">
        <v>40</v>
      </c>
      <c r="G24" s="24">
        <v>15</v>
      </c>
      <c r="H24" s="23">
        <f t="shared" si="6"/>
        <v>25</v>
      </c>
      <c r="I24" s="25">
        <f t="shared" si="7"/>
        <v>0.375</v>
      </c>
      <c r="J24" s="26"/>
      <c r="K24" s="24"/>
      <c r="L24" s="23"/>
      <c r="M24" s="25"/>
      <c r="N24" s="23">
        <v>8</v>
      </c>
      <c r="O24" s="24">
        <v>4</v>
      </c>
      <c r="P24" s="23">
        <f>N24-O24</f>
        <v>4</v>
      </c>
      <c r="Q24" s="25">
        <f>O24/N24</f>
        <v>0.5</v>
      </c>
      <c r="R24" s="23"/>
      <c r="S24" s="24"/>
      <c r="T24" s="23"/>
      <c r="U24" s="25"/>
      <c r="V24" s="23">
        <f t="shared" si="0"/>
        <v>48</v>
      </c>
      <c r="W24" s="23">
        <f t="shared" si="1"/>
        <v>19</v>
      </c>
      <c r="X24" s="23">
        <f t="shared" si="2"/>
        <v>29</v>
      </c>
      <c r="Y24" s="25">
        <f t="shared" si="3"/>
        <v>0.39583333333333331</v>
      </c>
    </row>
    <row r="25" spans="1:25" ht="14.6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4.6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7</v>
      </c>
      <c r="H26" s="23">
        <f t="shared" si="6"/>
        <v>2</v>
      </c>
      <c r="I26" s="25">
        <f t="shared" si="7"/>
        <v>0.77777777777777779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  <c r="V26" s="23">
        <f t="shared" si="0"/>
        <v>12</v>
      </c>
      <c r="W26" s="23">
        <f t="shared" si="1"/>
        <v>10</v>
      </c>
      <c r="X26" s="23">
        <f t="shared" si="2"/>
        <v>2</v>
      </c>
      <c r="Y26" s="25">
        <f t="shared" si="3"/>
        <v>0.83333333333333337</v>
      </c>
    </row>
    <row r="27" spans="1:25" ht="14.6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0</v>
      </c>
      <c r="H27" s="23">
        <f t="shared" si="6"/>
        <v>9</v>
      </c>
      <c r="I27" s="25">
        <f t="shared" si="7"/>
        <v>0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0</v>
      </c>
      <c r="X27" s="23">
        <f t="shared" si="2"/>
        <v>9</v>
      </c>
      <c r="Y27" s="25">
        <f t="shared" si="3"/>
        <v>0</v>
      </c>
    </row>
    <row r="28" spans="1:25" ht="14.6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>
        <v>8</v>
      </c>
      <c r="L28" s="23">
        <f>J28-K28</f>
        <v>0</v>
      </c>
      <c r="M28" s="25">
        <f>K28/J28</f>
        <v>1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8</v>
      </c>
      <c r="X28" s="23">
        <f t="shared" si="2"/>
        <v>0</v>
      </c>
      <c r="Y28" s="25">
        <f t="shared" si="3"/>
        <v>1</v>
      </c>
    </row>
    <row r="29" spans="1:25" ht="14.6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9</v>
      </c>
      <c r="H29" s="23">
        <f t="shared" ref="H29:H53" si="8">F29-G29</f>
        <v>3</v>
      </c>
      <c r="I29" s="25">
        <f t="shared" ref="I29:I60" si="9">G29/F29</f>
        <v>0.75</v>
      </c>
      <c r="J29" s="26">
        <v>4</v>
      </c>
      <c r="K29" s="24"/>
      <c r="L29" s="23">
        <f>J29-K29</f>
        <v>4</v>
      </c>
      <c r="M29" s="25">
        <f>K29/J29</f>
        <v>0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9</v>
      </c>
      <c r="X29" s="23">
        <f t="shared" si="2"/>
        <v>7</v>
      </c>
      <c r="Y29" s="25">
        <f t="shared" si="3"/>
        <v>0.5625</v>
      </c>
    </row>
    <row r="30" spans="1:25" ht="14.6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4.6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10</v>
      </c>
      <c r="H31" s="23">
        <f t="shared" si="8"/>
        <v>0</v>
      </c>
      <c r="I31" s="25">
        <f t="shared" si="9"/>
        <v>1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2</v>
      </c>
      <c r="T31" s="23">
        <f>R31-S31</f>
        <v>2</v>
      </c>
      <c r="U31" s="25">
        <f>S31/R31</f>
        <v>0.5</v>
      </c>
      <c r="V31" s="23">
        <f t="shared" si="0"/>
        <v>14</v>
      </c>
      <c r="W31" s="23">
        <f t="shared" si="1"/>
        <v>12</v>
      </c>
      <c r="X31" s="23">
        <f t="shared" si="2"/>
        <v>2</v>
      </c>
      <c r="Y31" s="25">
        <f t="shared" si="3"/>
        <v>0.8571428571428571</v>
      </c>
    </row>
    <row r="32" spans="1:25" ht="14.6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5</v>
      </c>
      <c r="H32" s="23">
        <f t="shared" si="8"/>
        <v>5</v>
      </c>
      <c r="I32" s="25">
        <f t="shared" si="9"/>
        <v>0.5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5</v>
      </c>
      <c r="X32" s="23">
        <f t="shared" si="2"/>
        <v>6</v>
      </c>
      <c r="Y32" s="25">
        <f t="shared" si="3"/>
        <v>0.45454545454545453</v>
      </c>
    </row>
    <row r="33" spans="1:25" ht="14.6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10</v>
      </c>
      <c r="H33" s="23">
        <f t="shared" si="8"/>
        <v>0</v>
      </c>
      <c r="I33" s="25">
        <f t="shared" si="9"/>
        <v>1</v>
      </c>
      <c r="J33" s="26">
        <v>10</v>
      </c>
      <c r="K33" s="24">
        <v>8</v>
      </c>
      <c r="L33" s="23">
        <f>J33-K33</f>
        <v>2</v>
      </c>
      <c r="M33" s="25">
        <f>K33/J33</f>
        <v>0.8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18</v>
      </c>
      <c r="X33" s="23">
        <f t="shared" si="2"/>
        <v>2</v>
      </c>
      <c r="Y33" s="25">
        <f t="shared" si="3"/>
        <v>0.9</v>
      </c>
    </row>
    <row r="34" spans="1:25" ht="14.6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8"/>
        <v>0</v>
      </c>
      <c r="I34" s="25">
        <f t="shared" si="9"/>
        <v>1</v>
      </c>
      <c r="J34" s="26"/>
      <c r="K34" s="24"/>
      <c r="L34" s="23"/>
      <c r="M34" s="25"/>
      <c r="N34" s="23">
        <v>4</v>
      </c>
      <c r="O34" s="24">
        <v>1</v>
      </c>
      <c r="P34" s="23">
        <f>N34-O34</f>
        <v>3</v>
      </c>
      <c r="Q34" s="25">
        <f>O34/N34</f>
        <v>0.25</v>
      </c>
      <c r="R34" s="23"/>
      <c r="S34" s="24"/>
      <c r="T34" s="23"/>
      <c r="U34" s="25"/>
      <c r="V34" s="23">
        <f t="shared" si="0"/>
        <v>13</v>
      </c>
      <c r="W34" s="23">
        <f t="shared" si="1"/>
        <v>10</v>
      </c>
      <c r="X34" s="23">
        <f t="shared" si="2"/>
        <v>3</v>
      </c>
      <c r="Y34" s="25">
        <f t="shared" si="3"/>
        <v>0.76923076923076927</v>
      </c>
    </row>
    <row r="35" spans="1:25" ht="14.6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6</v>
      </c>
      <c r="H35" s="23">
        <f t="shared" si="8"/>
        <v>0</v>
      </c>
      <c r="I35" s="25">
        <f t="shared" si="9"/>
        <v>1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6</v>
      </c>
      <c r="X35" s="23">
        <f t="shared" si="2"/>
        <v>0</v>
      </c>
      <c r="Y35" s="25">
        <f t="shared" si="3"/>
        <v>1</v>
      </c>
    </row>
    <row r="36" spans="1:25" ht="14.6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5</v>
      </c>
      <c r="H36" s="23">
        <f t="shared" si="8"/>
        <v>0</v>
      </c>
      <c r="I36" s="25">
        <f t="shared" si="9"/>
        <v>1</v>
      </c>
      <c r="J36" s="26"/>
      <c r="K36" s="24"/>
      <c r="L36" s="23" t="s">
        <v>94</v>
      </c>
      <c r="M36" s="25"/>
      <c r="N36" s="23">
        <v>3</v>
      </c>
      <c r="O36" s="24">
        <v>2</v>
      </c>
      <c r="P36" s="23">
        <f>N36-O36</f>
        <v>1</v>
      </c>
      <c r="Q36" s="25">
        <f>O36/N36</f>
        <v>0.66666666666666663</v>
      </c>
      <c r="R36" s="23"/>
      <c r="S36" s="24"/>
      <c r="T36" s="23"/>
      <c r="U36" s="25"/>
      <c r="V36" s="23">
        <f t="shared" si="0"/>
        <v>8</v>
      </c>
      <c r="W36" s="23">
        <f t="shared" si="1"/>
        <v>7</v>
      </c>
      <c r="X36" s="23">
        <f t="shared" si="2"/>
        <v>1</v>
      </c>
      <c r="Y36" s="25">
        <f t="shared" si="3"/>
        <v>0.875</v>
      </c>
    </row>
    <row r="37" spans="1:25" ht="14.6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4</v>
      </c>
      <c r="H37" s="23">
        <f t="shared" si="8"/>
        <v>6</v>
      </c>
      <c r="I37" s="25">
        <f t="shared" si="9"/>
        <v>0.4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4</v>
      </c>
      <c r="X37" s="23">
        <f t="shared" si="2"/>
        <v>6</v>
      </c>
      <c r="Y37" s="25">
        <f t="shared" si="3"/>
        <v>0.4</v>
      </c>
    </row>
    <row r="38" spans="1:25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461</v>
      </c>
      <c r="G38" s="27">
        <f>SUM(G8:G37)</f>
        <v>321</v>
      </c>
      <c r="H38" s="27">
        <f t="shared" si="8"/>
        <v>140</v>
      </c>
      <c r="I38" s="28">
        <f t="shared" si="9"/>
        <v>0.69631236442516264</v>
      </c>
      <c r="J38" s="27">
        <f>SUM(J8:J37)</f>
        <v>41</v>
      </c>
      <c r="K38" s="27">
        <f>SUM(K8:K37)</f>
        <v>26</v>
      </c>
      <c r="L38" s="27">
        <f>J38-K38</f>
        <v>15</v>
      </c>
      <c r="M38" s="28">
        <f>K38/J38</f>
        <v>0.63414634146341464</v>
      </c>
      <c r="N38" s="27">
        <f>SUM(N8:N37)</f>
        <v>103</v>
      </c>
      <c r="O38" s="27">
        <f>SUM(O8:O37)</f>
        <v>53</v>
      </c>
      <c r="P38" s="27">
        <f>SUM(P8:P37)</f>
        <v>50</v>
      </c>
      <c r="Q38" s="28">
        <f>O38/N38</f>
        <v>0.5145631067961165</v>
      </c>
      <c r="R38" s="27">
        <f>SUM(R8:R37)</f>
        <v>4</v>
      </c>
      <c r="S38" s="27">
        <f>SUM(S8:S37)</f>
        <v>2</v>
      </c>
      <c r="T38" s="27">
        <f>SUM(T8:T37)</f>
        <v>2</v>
      </c>
      <c r="U38" s="28">
        <f>S38/R38</f>
        <v>0.5</v>
      </c>
      <c r="V38" s="27">
        <f>SUM(V8:V37)</f>
        <v>609</v>
      </c>
      <c r="W38" s="27">
        <f>SUM(W8:W37)</f>
        <v>402</v>
      </c>
      <c r="X38" s="27">
        <f>SUM(X8:X37)</f>
        <v>207</v>
      </c>
      <c r="Y38" s="28">
        <f t="shared" si="3"/>
        <v>0.66009852216748766</v>
      </c>
    </row>
    <row r="39" spans="1:25" ht="14.6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1</v>
      </c>
      <c r="H39" s="33">
        <f t="shared" si="8"/>
        <v>7</v>
      </c>
      <c r="I39" s="35">
        <f t="shared" si="9"/>
        <v>0.125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1</v>
      </c>
      <c r="X39" s="33">
        <f t="shared" ref="X39:X53" si="12">V39-W39</f>
        <v>14</v>
      </c>
      <c r="Y39" s="35">
        <f t="shared" si="3"/>
        <v>6.6666666666666666E-2</v>
      </c>
    </row>
    <row r="40" spans="1:25" ht="14.6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8"/>
        <v>0</v>
      </c>
      <c r="I40" s="35">
        <f t="shared" si="9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13</v>
      </c>
      <c r="X40" s="33">
        <f t="shared" si="12"/>
        <v>0</v>
      </c>
      <c r="Y40" s="35">
        <f t="shared" ref="Y40:Y56" si="13">W40/V40</f>
        <v>1</v>
      </c>
    </row>
    <row r="41" spans="1:25" ht="14.6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5</v>
      </c>
      <c r="H41" s="33">
        <f t="shared" si="8"/>
        <v>5</v>
      </c>
      <c r="I41" s="35">
        <f t="shared" si="9"/>
        <v>0.5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5</v>
      </c>
      <c r="X41" s="33">
        <f t="shared" si="12"/>
        <v>5</v>
      </c>
      <c r="Y41" s="35">
        <f t="shared" si="13"/>
        <v>0.5</v>
      </c>
    </row>
    <row r="42" spans="1:25" ht="14.6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10</v>
      </c>
      <c r="H42" s="33">
        <f t="shared" si="8"/>
        <v>0</v>
      </c>
      <c r="I42" s="35">
        <f t="shared" si="9"/>
        <v>1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10</v>
      </c>
      <c r="X42" s="33">
        <f t="shared" si="12"/>
        <v>0</v>
      </c>
      <c r="Y42" s="35">
        <f t="shared" si="13"/>
        <v>1</v>
      </c>
    </row>
    <row r="43" spans="1:25" ht="14.6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25" ht="14.6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10</v>
      </c>
      <c r="H44" s="33">
        <f t="shared" si="8"/>
        <v>0</v>
      </c>
      <c r="I44" s="35">
        <f t="shared" si="9"/>
        <v>1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10</v>
      </c>
      <c r="X44" s="33">
        <f t="shared" si="12"/>
        <v>0</v>
      </c>
      <c r="Y44" s="35">
        <f t="shared" si="13"/>
        <v>1</v>
      </c>
    </row>
    <row r="45" spans="1:25" ht="14.6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8"/>
        <v>0</v>
      </c>
      <c r="I45" s="35">
        <f t="shared" si="9"/>
        <v>1</v>
      </c>
      <c r="J45" s="36">
        <v>2</v>
      </c>
      <c r="K45" s="34"/>
      <c r="L45" s="33">
        <f>J45-K45</f>
        <v>2</v>
      </c>
      <c r="M45" s="35">
        <f>K45/J45</f>
        <v>0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3</v>
      </c>
      <c r="X45" s="33">
        <f t="shared" si="12"/>
        <v>2</v>
      </c>
      <c r="Y45" s="35">
        <f t="shared" si="13"/>
        <v>0.6</v>
      </c>
    </row>
    <row r="46" spans="1:25" ht="14.6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2</v>
      </c>
      <c r="P46" s="33">
        <f>N46-O46</f>
        <v>-1</v>
      </c>
      <c r="Q46" s="35">
        <f>O46/N46</f>
        <v>2</v>
      </c>
      <c r="R46" s="33">
        <v>5</v>
      </c>
      <c r="S46" s="34"/>
      <c r="T46" s="33">
        <f>R46-S46</f>
        <v>5</v>
      </c>
      <c r="U46" s="35">
        <f>S46/R46</f>
        <v>0</v>
      </c>
      <c r="V46" s="33">
        <f t="shared" si="10"/>
        <v>18</v>
      </c>
      <c r="W46" s="33">
        <f t="shared" si="11"/>
        <v>14</v>
      </c>
      <c r="X46" s="33">
        <f t="shared" si="12"/>
        <v>4</v>
      </c>
      <c r="Y46" s="35">
        <f t="shared" si="13"/>
        <v>0.77777777777777779</v>
      </c>
    </row>
    <row r="47" spans="1:25" ht="14.6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23</v>
      </c>
      <c r="H47" s="33">
        <f t="shared" si="8"/>
        <v>7</v>
      </c>
      <c r="I47" s="35">
        <f t="shared" si="9"/>
        <v>0.76666666666666672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23</v>
      </c>
      <c r="X47" s="33">
        <f t="shared" si="12"/>
        <v>7</v>
      </c>
      <c r="Y47" s="35">
        <f t="shared" si="13"/>
        <v>0.76666666666666672</v>
      </c>
    </row>
    <row r="48" spans="1:25" ht="14.6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0</v>
      </c>
      <c r="H48" s="33">
        <f t="shared" si="8"/>
        <v>5</v>
      </c>
      <c r="I48" s="35">
        <f t="shared" si="9"/>
        <v>0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0</v>
      </c>
      <c r="X48" s="33">
        <f t="shared" si="12"/>
        <v>5</v>
      </c>
      <c r="Y48" s="35">
        <f t="shared" si="13"/>
        <v>0</v>
      </c>
    </row>
    <row r="49" spans="1:25" ht="14.6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13</v>
      </c>
      <c r="L49" s="33">
        <f>J49-K49</f>
        <v>1</v>
      </c>
      <c r="M49" s="35">
        <f>K49/J49</f>
        <v>0.9285714285714286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22</v>
      </c>
      <c r="X49" s="33">
        <f t="shared" si="12"/>
        <v>1</v>
      </c>
      <c r="Y49" s="35">
        <f t="shared" si="13"/>
        <v>0.95652173913043481</v>
      </c>
    </row>
    <row r="50" spans="1:25" ht="14.6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8</v>
      </c>
      <c r="H50" s="33">
        <f t="shared" si="8"/>
        <v>2</v>
      </c>
      <c r="I50" s="35">
        <f t="shared" si="9"/>
        <v>0.8</v>
      </c>
      <c r="J50" s="36"/>
      <c r="K50" s="34"/>
      <c r="L50" s="33"/>
      <c r="M50" s="35"/>
      <c r="N50" s="33">
        <v>2</v>
      </c>
      <c r="O50" s="34">
        <v>1</v>
      </c>
      <c r="P50" s="33">
        <f>N50-O50</f>
        <v>1</v>
      </c>
      <c r="Q50" s="35">
        <f>O50/N50</f>
        <v>0.5</v>
      </c>
      <c r="R50" s="33"/>
      <c r="S50" s="34"/>
      <c r="T50" s="33"/>
      <c r="U50" s="35"/>
      <c r="V50" s="33">
        <f t="shared" si="10"/>
        <v>12</v>
      </c>
      <c r="W50" s="33">
        <f t="shared" si="11"/>
        <v>9</v>
      </c>
      <c r="X50" s="33">
        <f t="shared" si="12"/>
        <v>3</v>
      </c>
      <c r="Y50" s="35">
        <f t="shared" si="13"/>
        <v>0.75</v>
      </c>
    </row>
    <row r="51" spans="1:25" ht="14.6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5</v>
      </c>
      <c r="L51" s="33">
        <f>J51-K51</f>
        <v>0</v>
      </c>
      <c r="M51" s="35">
        <f>K51/J51</f>
        <v>1</v>
      </c>
      <c r="N51" s="33">
        <v>5</v>
      </c>
      <c r="O51" s="34">
        <v>4</v>
      </c>
      <c r="P51" s="33">
        <f>N51-O51</f>
        <v>1</v>
      </c>
      <c r="Q51" s="35">
        <f>O51/N51</f>
        <v>0.8</v>
      </c>
      <c r="R51" s="33"/>
      <c r="S51" s="34"/>
      <c r="T51" s="33"/>
      <c r="U51" s="35"/>
      <c r="V51" s="33">
        <f t="shared" si="10"/>
        <v>24</v>
      </c>
      <c r="W51" s="33">
        <f t="shared" si="11"/>
        <v>23</v>
      </c>
      <c r="X51" s="33">
        <f t="shared" si="12"/>
        <v>1</v>
      </c>
      <c r="Y51" s="35">
        <f t="shared" si="13"/>
        <v>0.95833333333333337</v>
      </c>
    </row>
    <row r="52" spans="1:25" ht="14.6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5</v>
      </c>
      <c r="H52" s="33">
        <f t="shared" si="8"/>
        <v>0</v>
      </c>
      <c r="I52" s="35">
        <f t="shared" si="9"/>
        <v>1</v>
      </c>
      <c r="J52" s="36">
        <v>1</v>
      </c>
      <c r="K52" s="34">
        <v>1</v>
      </c>
      <c r="L52" s="33">
        <f>J52-K52</f>
        <v>0</v>
      </c>
      <c r="M52" s="35">
        <f>K52/J52</f>
        <v>1</v>
      </c>
      <c r="N52" s="33">
        <v>2</v>
      </c>
      <c r="O52" s="34">
        <v>0</v>
      </c>
      <c r="P52" s="33">
        <f>N52-O52</f>
        <v>2</v>
      </c>
      <c r="Q52" s="35">
        <f>O52/N52</f>
        <v>0</v>
      </c>
      <c r="R52" s="33"/>
      <c r="S52" s="34"/>
      <c r="T52" s="33"/>
      <c r="U52" s="35"/>
      <c r="V52" s="33">
        <f t="shared" si="10"/>
        <v>8</v>
      </c>
      <c r="W52" s="33">
        <f t="shared" si="11"/>
        <v>6</v>
      </c>
      <c r="X52" s="33">
        <f t="shared" si="12"/>
        <v>2</v>
      </c>
      <c r="Y52" s="35">
        <f t="shared" si="13"/>
        <v>0.75</v>
      </c>
    </row>
    <row r="53" spans="1:25" ht="14.6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8"/>
        <v>0</v>
      </c>
      <c r="I53" s="35">
        <f t="shared" si="9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20</v>
      </c>
      <c r="X53" s="33">
        <f t="shared" si="12"/>
        <v>0</v>
      </c>
      <c r="Y53" s="35">
        <f t="shared" si="13"/>
        <v>1</v>
      </c>
    </row>
    <row r="54" spans="1:25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27">
        <f>SUM(G39:G53)</f>
        <v>130</v>
      </c>
      <c r="H54" s="27">
        <f>SUM(H39:H53)</f>
        <v>32</v>
      </c>
      <c r="I54" s="28">
        <f t="shared" si="9"/>
        <v>0.80246913580246915</v>
      </c>
      <c r="J54" s="27">
        <f>SUM(J39:J53)</f>
        <v>22</v>
      </c>
      <c r="K54" s="27">
        <f>SUM(K39:K53)</f>
        <v>19</v>
      </c>
      <c r="L54" s="27">
        <f>SUM(L39:L53)</f>
        <v>3</v>
      </c>
      <c r="M54" s="28">
        <f>K54/J54</f>
        <v>0.86363636363636365</v>
      </c>
      <c r="N54" s="27">
        <f>SUM(N39:N53)</f>
        <v>20</v>
      </c>
      <c r="O54" s="27">
        <f>SUM(O39:O53)</f>
        <v>10</v>
      </c>
      <c r="P54" s="27">
        <f>N54-O54</f>
        <v>10</v>
      </c>
      <c r="Q54" s="28">
        <f>O54/N54</f>
        <v>0.5</v>
      </c>
      <c r="R54" s="27">
        <f>SUM(R39:R53)</f>
        <v>5</v>
      </c>
      <c r="S54" s="27">
        <f>SUM(S39:S53)</f>
        <v>0</v>
      </c>
      <c r="T54" s="27">
        <f>R54-S54</f>
        <v>5</v>
      </c>
      <c r="U54" s="28">
        <f>S54/R54</f>
        <v>0</v>
      </c>
      <c r="V54" s="27">
        <f>SUM(V39:V53)</f>
        <v>209</v>
      </c>
      <c r="W54" s="27">
        <f>SUM(W39:W53)</f>
        <v>159</v>
      </c>
      <c r="X54" s="27">
        <f>SUM(X39:X53)</f>
        <v>50</v>
      </c>
      <c r="Y54" s="28">
        <f t="shared" si="13"/>
        <v>0.76076555023923442</v>
      </c>
    </row>
    <row r="55" spans="1:25" ht="14.6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>
        <v>2</v>
      </c>
      <c r="L55" s="40">
        <f>J55-K55</f>
        <v>1</v>
      </c>
      <c r="M55" s="42">
        <f>K55/J55</f>
        <v>0.66666666666666663</v>
      </c>
      <c r="N55" s="40">
        <v>3</v>
      </c>
      <c r="O55" s="41">
        <v>0</v>
      </c>
      <c r="P55" s="40">
        <v>3</v>
      </c>
      <c r="Q55" s="42">
        <f>O55/N55</f>
        <v>0</v>
      </c>
      <c r="R55" s="42"/>
      <c r="S55" s="43"/>
      <c r="T55" s="42"/>
      <c r="U55" s="42"/>
      <c r="V55" s="40">
        <f>F55+J55+N55</f>
        <v>13</v>
      </c>
      <c r="W55" s="40">
        <f>G55+K55+O55</f>
        <v>9</v>
      </c>
      <c r="X55" s="40">
        <f t="shared" ref="X55:X69" si="15">V55-W55</f>
        <v>4</v>
      </c>
      <c r="Y55" s="42">
        <f t="shared" si="13"/>
        <v>0.69230769230769229</v>
      </c>
    </row>
    <row r="56" spans="1:25" ht="14.6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>
        <v>2</v>
      </c>
      <c r="L56" s="40">
        <f>J56-K56</f>
        <v>1</v>
      </c>
      <c r="M56" s="42">
        <f>K56/J56</f>
        <v>0.66666666666666663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12</v>
      </c>
      <c r="X56" s="40">
        <f t="shared" si="15"/>
        <v>1</v>
      </c>
      <c r="Y56" s="42">
        <f t="shared" si="13"/>
        <v>0.92307692307692313</v>
      </c>
    </row>
    <row r="57" spans="1:25" ht="14.6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  <c r="V57" s="40">
        <f>F57+N57</f>
        <v>12</v>
      </c>
      <c r="W57" s="40">
        <f>G57+O57</f>
        <v>12</v>
      </c>
      <c r="X57" s="40">
        <f t="shared" si="15"/>
        <v>0</v>
      </c>
      <c r="Y57" s="42">
        <f>W58/V57</f>
        <v>0.75</v>
      </c>
    </row>
    <row r="58" spans="1:25" ht="14.6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9</v>
      </c>
      <c r="H58" s="40">
        <f t="shared" si="14"/>
        <v>1</v>
      </c>
      <c r="I58" s="42">
        <f t="shared" si="9"/>
        <v>0.9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9</v>
      </c>
      <c r="X58" s="40">
        <f t="shared" si="15"/>
        <v>1</v>
      </c>
      <c r="Y58" s="42">
        <f t="shared" ref="Y58:Y86" si="18">W58/V58</f>
        <v>0.9</v>
      </c>
    </row>
    <row r="59" spans="1:25" ht="14.6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8</v>
      </c>
      <c r="H59" s="40">
        <f t="shared" si="14"/>
        <v>2</v>
      </c>
      <c r="I59" s="42">
        <f t="shared" si="9"/>
        <v>0.8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  <c r="V59" s="40">
        <f t="shared" si="16"/>
        <v>12</v>
      </c>
      <c r="W59" s="40">
        <f t="shared" si="17"/>
        <v>10</v>
      </c>
      <c r="X59" s="40">
        <f t="shared" si="15"/>
        <v>2</v>
      </c>
      <c r="Y59" s="42">
        <f t="shared" si="18"/>
        <v>0.83333333333333337</v>
      </c>
    </row>
    <row r="60" spans="1:25" ht="14.6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1</v>
      </c>
      <c r="H60" s="40">
        <f t="shared" si="14"/>
        <v>13</v>
      </c>
      <c r="I60" s="42">
        <f t="shared" si="9"/>
        <v>7.1428571428571425E-2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1</v>
      </c>
      <c r="X60" s="40">
        <f t="shared" si="15"/>
        <v>13</v>
      </c>
      <c r="Y60" s="42">
        <f t="shared" si="18"/>
        <v>7.1428571428571425E-2</v>
      </c>
    </row>
    <row r="61" spans="1:25" ht="14.6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1</v>
      </c>
      <c r="H61" s="40">
        <f t="shared" si="14"/>
        <v>7</v>
      </c>
      <c r="I61" s="42">
        <f t="shared" ref="I61:I86" si="19">G61/F61</f>
        <v>0.125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1</v>
      </c>
      <c r="X61" s="40">
        <f t="shared" si="15"/>
        <v>7</v>
      </c>
      <c r="Y61" s="42">
        <f t="shared" si="18"/>
        <v>0.125</v>
      </c>
    </row>
    <row r="62" spans="1:25" ht="14.6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7</v>
      </c>
      <c r="H62" s="40">
        <f t="shared" si="14"/>
        <v>1</v>
      </c>
      <c r="I62" s="42">
        <f t="shared" si="19"/>
        <v>0.875</v>
      </c>
      <c r="J62" s="40">
        <v>3</v>
      </c>
      <c r="K62" s="41"/>
      <c r="L62" s="40">
        <f>J62-K62</f>
        <v>3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7</v>
      </c>
      <c r="X62" s="40">
        <f t="shared" si="15"/>
        <v>4</v>
      </c>
      <c r="Y62" s="42">
        <f t="shared" si="18"/>
        <v>0.63636363636363635</v>
      </c>
    </row>
    <row r="63" spans="1:25" ht="14.6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7</v>
      </c>
      <c r="H63" s="40">
        <f t="shared" si="14"/>
        <v>3</v>
      </c>
      <c r="I63" s="42">
        <f t="shared" si="19"/>
        <v>0.7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7</v>
      </c>
      <c r="X63" s="40">
        <f t="shared" si="15"/>
        <v>4</v>
      </c>
      <c r="Y63" s="42">
        <f t="shared" si="18"/>
        <v>0.63636363636363635</v>
      </c>
    </row>
    <row r="64" spans="1:25" ht="14.6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25" ht="14.6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5</v>
      </c>
      <c r="H65" s="40">
        <f t="shared" si="14"/>
        <v>1</v>
      </c>
      <c r="I65" s="42">
        <f t="shared" si="19"/>
        <v>0.83333333333333337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5</v>
      </c>
      <c r="X65" s="40">
        <f t="shared" si="15"/>
        <v>1</v>
      </c>
      <c r="Y65" s="42">
        <f t="shared" si="18"/>
        <v>0.83333333333333337</v>
      </c>
    </row>
    <row r="66" spans="1:25" ht="14.6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14"/>
        <v>0</v>
      </c>
      <c r="I66" s="42">
        <f t="shared" si="19"/>
        <v>1</v>
      </c>
      <c r="J66" s="40"/>
      <c r="K66" s="41"/>
      <c r="L66" s="40"/>
      <c r="M66" s="42"/>
      <c r="N66" s="40">
        <v>6</v>
      </c>
      <c r="O66" s="41">
        <v>6</v>
      </c>
      <c r="P66" s="40">
        <f>N66-O66</f>
        <v>0</v>
      </c>
      <c r="Q66" s="42">
        <f t="shared" ref="Q66:Q71" si="20">O66/N66</f>
        <v>1</v>
      </c>
      <c r="R66" s="42"/>
      <c r="S66" s="43"/>
      <c r="T66" s="42"/>
      <c r="U66" s="42"/>
      <c r="V66" s="40">
        <f t="shared" si="16"/>
        <v>14</v>
      </c>
      <c r="W66" s="40">
        <f t="shared" si="17"/>
        <v>14</v>
      </c>
      <c r="X66" s="40">
        <f t="shared" si="15"/>
        <v>0</v>
      </c>
      <c r="Y66" s="42">
        <f t="shared" si="18"/>
        <v>1</v>
      </c>
    </row>
    <row r="67" spans="1:25" ht="14.6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11</v>
      </c>
      <c r="H67" s="40">
        <f t="shared" si="14"/>
        <v>3</v>
      </c>
      <c r="I67" s="42">
        <f t="shared" si="19"/>
        <v>0.7857142857142857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11</v>
      </c>
      <c r="X67" s="40">
        <f t="shared" si="15"/>
        <v>5</v>
      </c>
      <c r="Y67" s="42">
        <f t="shared" si="18"/>
        <v>0.6875</v>
      </c>
    </row>
    <row r="68" spans="1:25" ht="14.6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15</v>
      </c>
      <c r="H68" s="40">
        <f t="shared" si="14"/>
        <v>15</v>
      </c>
      <c r="I68" s="42">
        <f t="shared" si="19"/>
        <v>0.5</v>
      </c>
      <c r="J68" s="40"/>
      <c r="K68" s="41"/>
      <c r="L68" s="40"/>
      <c r="M68" s="42"/>
      <c r="N68" s="40">
        <v>2</v>
      </c>
      <c r="O68" s="41">
        <v>0</v>
      </c>
      <c r="P68" s="40">
        <f>N68-O68</f>
        <v>2</v>
      </c>
      <c r="Q68" s="42">
        <f t="shared" si="20"/>
        <v>0</v>
      </c>
      <c r="R68" s="42"/>
      <c r="S68" s="43"/>
      <c r="T68" s="42"/>
      <c r="U68" s="42"/>
      <c r="V68" s="40">
        <f t="shared" si="16"/>
        <v>32</v>
      </c>
      <c r="W68" s="40">
        <f t="shared" si="17"/>
        <v>15</v>
      </c>
      <c r="X68" s="40">
        <f t="shared" si="15"/>
        <v>17</v>
      </c>
      <c r="Y68" s="42">
        <f t="shared" si="18"/>
        <v>0.46875</v>
      </c>
    </row>
    <row r="69" spans="1:25" ht="14.6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7</v>
      </c>
      <c r="H69" s="40">
        <f t="shared" si="14"/>
        <v>8</v>
      </c>
      <c r="I69" s="42">
        <f t="shared" si="19"/>
        <v>0.46666666666666667</v>
      </c>
      <c r="J69" s="40"/>
      <c r="K69" s="41"/>
      <c r="L69" s="40"/>
      <c r="M69" s="42"/>
      <c r="N69" s="40">
        <v>2</v>
      </c>
      <c r="O69" s="41">
        <v>1</v>
      </c>
      <c r="P69" s="40">
        <f>N69-O69</f>
        <v>1</v>
      </c>
      <c r="Q69" s="42">
        <f t="shared" si="20"/>
        <v>0.5</v>
      </c>
      <c r="R69" s="42"/>
      <c r="S69" s="43"/>
      <c r="T69" s="42"/>
      <c r="U69" s="42"/>
      <c r="V69" s="40">
        <f t="shared" si="16"/>
        <v>17</v>
      </c>
      <c r="W69" s="40">
        <f t="shared" si="17"/>
        <v>8</v>
      </c>
      <c r="X69" s="40">
        <f t="shared" si="15"/>
        <v>9</v>
      </c>
      <c r="Y69" s="42">
        <f t="shared" si="18"/>
        <v>0.47058823529411764</v>
      </c>
    </row>
    <row r="70" spans="1:25" s="44" customFormat="1" ht="14.6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112</v>
      </c>
      <c r="H70" s="27">
        <f>SUM(H55:H69)</f>
        <v>54</v>
      </c>
      <c r="I70" s="28">
        <f t="shared" si="19"/>
        <v>0.67469879518072284</v>
      </c>
      <c r="J70" s="27">
        <f>SUM(J55:J69)</f>
        <v>9</v>
      </c>
      <c r="K70" s="27">
        <f>SUM(K55:K69)</f>
        <v>4</v>
      </c>
      <c r="L70" s="27">
        <f>J70-K70</f>
        <v>5</v>
      </c>
      <c r="M70" s="28">
        <f>K70/J70</f>
        <v>0.44444444444444442</v>
      </c>
      <c r="N70" s="27">
        <f>SUM(N55:N69)</f>
        <v>20</v>
      </c>
      <c r="O70" s="27">
        <f>SUM(O55:O69)</f>
        <v>11</v>
      </c>
      <c r="P70" s="27">
        <f>SUM(P55:P69)</f>
        <v>9</v>
      </c>
      <c r="Q70" s="28">
        <f t="shared" si="20"/>
        <v>0.55000000000000004</v>
      </c>
      <c r="R70" s="28"/>
      <c r="S70" s="28"/>
      <c r="T70" s="28"/>
      <c r="U70" s="28"/>
      <c r="V70" s="27">
        <f>SUM(V55:V69)</f>
        <v>195</v>
      </c>
      <c r="W70" s="27">
        <f>SUM(W55:W69)</f>
        <v>127</v>
      </c>
      <c r="X70" s="27">
        <f>SUM(X55:X69)</f>
        <v>68</v>
      </c>
      <c r="Y70" s="28">
        <f t="shared" si="18"/>
        <v>0.6512820512820513</v>
      </c>
    </row>
    <row r="71" spans="1:25" ht="14.6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>
        <v>1</v>
      </c>
      <c r="P71" s="47">
        <f>N71-O71</f>
        <v>1</v>
      </c>
      <c r="Q71" s="49">
        <f t="shared" si="20"/>
        <v>0.5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1</v>
      </c>
      <c r="X71" s="47">
        <f t="shared" ref="X71:X84" si="24">V71-W71</f>
        <v>3</v>
      </c>
      <c r="Y71" s="49">
        <f t="shared" si="18"/>
        <v>0.25</v>
      </c>
    </row>
    <row r="72" spans="1:25" ht="14.6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13</v>
      </c>
      <c r="H72" s="47">
        <f t="shared" si="21"/>
        <v>1</v>
      </c>
      <c r="I72" s="49">
        <f t="shared" si="19"/>
        <v>0.9285714285714286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13</v>
      </c>
      <c r="X72" s="47">
        <f t="shared" si="24"/>
        <v>1</v>
      </c>
      <c r="Y72" s="49">
        <f t="shared" si="18"/>
        <v>0.9285714285714286</v>
      </c>
    </row>
    <row r="73" spans="1:25" ht="14.6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2</v>
      </c>
      <c r="H73" s="47">
        <f t="shared" si="21"/>
        <v>3</v>
      </c>
      <c r="I73" s="49">
        <f t="shared" si="19"/>
        <v>0.4</v>
      </c>
      <c r="J73" s="50">
        <v>5</v>
      </c>
      <c r="K73" s="48"/>
      <c r="L73" s="47">
        <f>J73-K73</f>
        <v>5</v>
      </c>
      <c r="M73" s="49">
        <f>K73/J73</f>
        <v>0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2</v>
      </c>
      <c r="X73" s="47">
        <f t="shared" si="24"/>
        <v>8</v>
      </c>
      <c r="Y73" s="49">
        <f t="shared" si="18"/>
        <v>0.2</v>
      </c>
    </row>
    <row r="74" spans="1:25" ht="14.6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28</v>
      </c>
      <c r="H74" s="47">
        <f t="shared" si="21"/>
        <v>33</v>
      </c>
      <c r="I74" s="49">
        <f t="shared" si="19"/>
        <v>0.45901639344262296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28</v>
      </c>
      <c r="X74" s="47">
        <f t="shared" si="24"/>
        <v>33</v>
      </c>
      <c r="Y74" s="49">
        <f t="shared" si="18"/>
        <v>0.45901639344262296</v>
      </c>
    </row>
    <row r="75" spans="1:25" ht="14.6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21"/>
        <v>0</v>
      </c>
      <c r="I75" s="49">
        <f t="shared" si="19"/>
        <v>1</v>
      </c>
      <c r="J75" s="50">
        <v>2</v>
      </c>
      <c r="K75" s="48">
        <v>2</v>
      </c>
      <c r="L75" s="47">
        <f>J75-K75</f>
        <v>0</v>
      </c>
      <c r="M75" s="49">
        <f>K75/J75</f>
        <v>1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17</v>
      </c>
      <c r="X75" s="47">
        <f t="shared" si="24"/>
        <v>1</v>
      </c>
      <c r="Y75" s="49">
        <f t="shared" si="18"/>
        <v>0.94444444444444442</v>
      </c>
    </row>
    <row r="76" spans="1:25" ht="14.6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6</v>
      </c>
      <c r="H76" s="47">
        <f t="shared" si="21"/>
        <v>11</v>
      </c>
      <c r="I76" s="49">
        <f t="shared" si="19"/>
        <v>0.35294117647058826</v>
      </c>
      <c r="J76" s="50"/>
      <c r="K76" s="48"/>
      <c r="L76" s="47"/>
      <c r="M76" s="49"/>
      <c r="N76" s="47">
        <v>5</v>
      </c>
      <c r="O76" s="48">
        <v>5</v>
      </c>
      <c r="P76" s="47">
        <f>N76-O76</f>
        <v>0</v>
      </c>
      <c r="Q76" s="49">
        <f>O76/N76</f>
        <v>1</v>
      </c>
      <c r="R76" s="49"/>
      <c r="S76" s="51"/>
      <c r="T76" s="49"/>
      <c r="U76" s="49"/>
      <c r="V76" s="47">
        <f t="shared" si="22"/>
        <v>22</v>
      </c>
      <c r="W76" s="47">
        <f t="shared" si="23"/>
        <v>11</v>
      </c>
      <c r="X76" s="47">
        <f t="shared" si="24"/>
        <v>11</v>
      </c>
      <c r="Y76" s="49">
        <f t="shared" si="18"/>
        <v>0.5</v>
      </c>
    </row>
    <row r="77" spans="1:25" ht="14.6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1</v>
      </c>
      <c r="H77" s="47">
        <f t="shared" si="21"/>
        <v>6</v>
      </c>
      <c r="I77" s="49">
        <f t="shared" si="19"/>
        <v>0.14285714285714285</v>
      </c>
      <c r="J77" s="50"/>
      <c r="K77" s="48"/>
      <c r="L77" s="47"/>
      <c r="M77" s="49"/>
      <c r="N77" s="47">
        <v>10</v>
      </c>
      <c r="O77" s="48">
        <v>0</v>
      </c>
      <c r="P77" s="47">
        <f>N77-O77</f>
        <v>10</v>
      </c>
      <c r="Q77" s="49">
        <f>O77/N77</f>
        <v>0</v>
      </c>
      <c r="R77" s="49"/>
      <c r="S77" s="51"/>
      <c r="T77" s="49"/>
      <c r="U77" s="49"/>
      <c r="V77" s="47">
        <f t="shared" si="22"/>
        <v>17</v>
      </c>
      <c r="W77" s="47">
        <f t="shared" si="23"/>
        <v>1</v>
      </c>
      <c r="X77" s="47">
        <f t="shared" si="24"/>
        <v>16</v>
      </c>
      <c r="Y77" s="49">
        <f t="shared" si="18"/>
        <v>5.8823529411764705E-2</v>
      </c>
    </row>
    <row r="78" spans="1:25" ht="14.6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13</v>
      </c>
      <c r="H78" s="47">
        <f t="shared" si="21"/>
        <v>15</v>
      </c>
      <c r="I78" s="49">
        <f t="shared" si="19"/>
        <v>0.4642857142857143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4</v>
      </c>
      <c r="P78" s="47">
        <f>N78-O78</f>
        <v>3</v>
      </c>
      <c r="Q78" s="49">
        <f>O78/N78</f>
        <v>0.5714285714285714</v>
      </c>
      <c r="R78" s="49"/>
      <c r="S78" s="51"/>
      <c r="T78" s="49"/>
      <c r="U78" s="49"/>
      <c r="V78" s="47">
        <f t="shared" si="22"/>
        <v>39</v>
      </c>
      <c r="W78" s="47">
        <f t="shared" si="23"/>
        <v>17</v>
      </c>
      <c r="X78" s="47">
        <f t="shared" si="24"/>
        <v>22</v>
      </c>
      <c r="Y78" s="49">
        <f t="shared" si="18"/>
        <v>0.4358974358974359</v>
      </c>
    </row>
    <row r="79" spans="1:25" ht="14.6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4</v>
      </c>
      <c r="H79" s="47">
        <f t="shared" si="21"/>
        <v>6</v>
      </c>
      <c r="I79" s="49">
        <f t="shared" si="19"/>
        <v>0.4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4</v>
      </c>
      <c r="X79" s="47">
        <f t="shared" si="24"/>
        <v>6</v>
      </c>
      <c r="Y79" s="49">
        <f t="shared" si="18"/>
        <v>0.4</v>
      </c>
    </row>
    <row r="80" spans="1:25" ht="14.6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7</v>
      </c>
      <c r="H80" s="47">
        <f t="shared" si="21"/>
        <v>3</v>
      </c>
      <c r="I80" s="49">
        <f t="shared" si="19"/>
        <v>0.7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7</v>
      </c>
      <c r="X80" s="47">
        <f t="shared" si="24"/>
        <v>3</v>
      </c>
      <c r="Y80" s="49">
        <f t="shared" si="18"/>
        <v>0.7</v>
      </c>
    </row>
    <row r="81" spans="1:25" ht="14.6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10</v>
      </c>
      <c r="H81" s="47">
        <f t="shared" si="21"/>
        <v>0</v>
      </c>
      <c r="I81" s="49">
        <f t="shared" si="19"/>
        <v>1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10</v>
      </c>
      <c r="X81" s="47">
        <f t="shared" si="24"/>
        <v>0</v>
      </c>
      <c r="Y81" s="49">
        <f t="shared" si="18"/>
        <v>1</v>
      </c>
    </row>
    <row r="82" spans="1:25" ht="14.6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6</v>
      </c>
      <c r="H82" s="47">
        <f t="shared" si="21"/>
        <v>2</v>
      </c>
      <c r="I82" s="49">
        <f t="shared" si="19"/>
        <v>0.75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6</v>
      </c>
      <c r="X82" s="47">
        <f t="shared" si="24"/>
        <v>2</v>
      </c>
      <c r="Y82" s="49">
        <f t="shared" si="18"/>
        <v>0.75</v>
      </c>
    </row>
    <row r="83" spans="1:25" ht="14.6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7</v>
      </c>
      <c r="H83" s="47">
        <f t="shared" si="21"/>
        <v>2</v>
      </c>
      <c r="I83" s="49">
        <f t="shared" si="19"/>
        <v>0.77777777777777779</v>
      </c>
      <c r="J83" s="50"/>
      <c r="K83" s="48"/>
      <c r="L83" s="47"/>
      <c r="M83" s="49"/>
      <c r="N83" s="47">
        <v>2</v>
      </c>
      <c r="O83" s="48">
        <v>0</v>
      </c>
      <c r="P83" s="47">
        <f>N83-O83</f>
        <v>2</v>
      </c>
      <c r="Q83" s="49">
        <f>O83/N83</f>
        <v>0</v>
      </c>
      <c r="R83" s="49"/>
      <c r="S83" s="51"/>
      <c r="T83" s="49"/>
      <c r="U83" s="49"/>
      <c r="V83" s="47">
        <f t="shared" si="22"/>
        <v>11</v>
      </c>
      <c r="W83" s="47">
        <f t="shared" si="23"/>
        <v>7</v>
      </c>
      <c r="X83" s="47">
        <f t="shared" si="24"/>
        <v>4</v>
      </c>
      <c r="Y83" s="49">
        <f t="shared" si="18"/>
        <v>0.63636363636363635</v>
      </c>
    </row>
    <row r="84" spans="1:25" ht="14.6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4</v>
      </c>
      <c r="H84" s="47">
        <f t="shared" si="21"/>
        <v>4</v>
      </c>
      <c r="I84" s="49">
        <f t="shared" si="19"/>
        <v>0.5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4</v>
      </c>
      <c r="X84" s="47">
        <f t="shared" si="24"/>
        <v>6</v>
      </c>
      <c r="Y84" s="49">
        <f t="shared" si="18"/>
        <v>0.4</v>
      </c>
    </row>
    <row r="85" spans="1:25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116</v>
      </c>
      <c r="H85" s="27">
        <f>SUM(H71:H84)</f>
        <v>88</v>
      </c>
      <c r="I85" s="28">
        <f t="shared" si="19"/>
        <v>0.56862745098039214</v>
      </c>
      <c r="J85" s="27">
        <f>SUM(J71:J84)</f>
        <v>11</v>
      </c>
      <c r="K85" s="27">
        <f>SUM(K71:K84)</f>
        <v>2</v>
      </c>
      <c r="L85" s="27">
        <f>J85-K85</f>
        <v>9</v>
      </c>
      <c r="M85" s="28">
        <f>K85/J85</f>
        <v>0.18181818181818182</v>
      </c>
      <c r="N85" s="27">
        <f>SUM(N71:N84)</f>
        <v>29</v>
      </c>
      <c r="O85" s="27">
        <f>SUM(O71:O84)</f>
        <v>10</v>
      </c>
      <c r="P85" s="27">
        <f>SUM(P71:P84)</f>
        <v>19</v>
      </c>
      <c r="Q85" s="28">
        <f>O85/N85</f>
        <v>0.34482758620689657</v>
      </c>
      <c r="R85" s="28"/>
      <c r="S85" s="28"/>
      <c r="T85" s="28"/>
      <c r="U85" s="28"/>
      <c r="V85" s="27">
        <f>SUM(V71:V84)</f>
        <v>244</v>
      </c>
      <c r="W85" s="27">
        <f>SUM(W71:W84)</f>
        <v>128</v>
      </c>
      <c r="X85" s="27">
        <f>SUM(X71:X84)</f>
        <v>116</v>
      </c>
      <c r="Y85" s="28">
        <f t="shared" si="18"/>
        <v>0.52459016393442626</v>
      </c>
    </row>
    <row r="86" spans="1:25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993</v>
      </c>
      <c r="G86" s="27">
        <f>G38+G54+G70+G85</f>
        <v>679</v>
      </c>
      <c r="H86" s="27">
        <f>H38+H54+H70+H85</f>
        <v>314</v>
      </c>
      <c r="I86" s="28">
        <f t="shared" si="19"/>
        <v>0.68378650553877141</v>
      </c>
      <c r="J86" s="27">
        <f>J38+J54+J70+J85</f>
        <v>83</v>
      </c>
      <c r="K86" s="27">
        <f>K38+K54+K70+K85</f>
        <v>51</v>
      </c>
      <c r="L86" s="27">
        <f>L38+L54+L70+L85</f>
        <v>32</v>
      </c>
      <c r="M86" s="28">
        <f>K86/J86</f>
        <v>0.61445783132530118</v>
      </c>
      <c r="N86" s="27">
        <f>N38+N54+N70+N85</f>
        <v>172</v>
      </c>
      <c r="O86" s="27">
        <f>O38+O54+O70+O85</f>
        <v>84</v>
      </c>
      <c r="P86" s="27">
        <f>P38+P54+P70+P85</f>
        <v>88</v>
      </c>
      <c r="Q86" s="28">
        <f>O86/N86</f>
        <v>0.48837209302325579</v>
      </c>
      <c r="R86" s="53">
        <f>R38+R54</f>
        <v>9</v>
      </c>
      <c r="S86" s="53">
        <f>S38+S54</f>
        <v>2</v>
      </c>
      <c r="T86" s="53">
        <f>T38+T54</f>
        <v>7</v>
      </c>
      <c r="U86" s="28">
        <f>S86/R86</f>
        <v>0.22222222222222221</v>
      </c>
      <c r="V86" s="27">
        <f>V38+V54+V70+V85</f>
        <v>1257</v>
      </c>
      <c r="W86" s="27">
        <f>G86+K86+O86+S86</f>
        <v>816</v>
      </c>
      <c r="X86" s="27">
        <f>V86-W86</f>
        <v>441</v>
      </c>
      <c r="Y86" s="28">
        <f t="shared" si="18"/>
        <v>0.64916467780429599</v>
      </c>
    </row>
    <row r="87" spans="1:25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25" ht="12.7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25" ht="12.75" customHeight="1">
      <c r="A92" s="99" t="s">
        <v>230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461</v>
      </c>
      <c r="G96" s="58">
        <f t="shared" si="25"/>
        <v>321</v>
      </c>
      <c r="H96" s="58">
        <f t="shared" si="25"/>
        <v>140</v>
      </c>
      <c r="I96" s="59">
        <f t="shared" si="25"/>
        <v>0.69631236442516264</v>
      </c>
      <c r="J96" s="58">
        <f t="shared" si="25"/>
        <v>41</v>
      </c>
      <c r="K96" s="58">
        <f t="shared" si="25"/>
        <v>26</v>
      </c>
      <c r="L96" s="58">
        <f t="shared" si="25"/>
        <v>15</v>
      </c>
      <c r="M96" s="59">
        <f t="shared" si="25"/>
        <v>0.63414634146341464</v>
      </c>
      <c r="N96" s="58">
        <f t="shared" si="25"/>
        <v>103</v>
      </c>
      <c r="O96" s="58">
        <f t="shared" si="25"/>
        <v>53</v>
      </c>
      <c r="P96" s="58">
        <f t="shared" si="25"/>
        <v>50</v>
      </c>
      <c r="Q96" s="59">
        <f t="shared" si="25"/>
        <v>0.5145631067961165</v>
      </c>
      <c r="R96" s="58">
        <f t="shared" si="25"/>
        <v>4</v>
      </c>
      <c r="S96" s="58">
        <f t="shared" si="25"/>
        <v>2</v>
      </c>
      <c r="T96" s="58">
        <f t="shared" si="25"/>
        <v>2</v>
      </c>
      <c r="U96" s="59">
        <f t="shared" si="25"/>
        <v>0.5</v>
      </c>
      <c r="V96" s="58">
        <f t="shared" si="25"/>
        <v>609</v>
      </c>
      <c r="W96" s="58">
        <f t="shared" si="25"/>
        <v>402</v>
      </c>
      <c r="X96" s="58">
        <f t="shared" si="25"/>
        <v>207</v>
      </c>
      <c r="Y96" s="59">
        <f t="shared" si="25"/>
        <v>0.66009852216748766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130</v>
      </c>
      <c r="H97" s="60">
        <f t="shared" si="26"/>
        <v>32</v>
      </c>
      <c r="I97" s="61">
        <f t="shared" si="26"/>
        <v>0.80246913580246915</v>
      </c>
      <c r="J97" s="60">
        <f t="shared" si="26"/>
        <v>22</v>
      </c>
      <c r="K97" s="60">
        <f t="shared" si="26"/>
        <v>19</v>
      </c>
      <c r="L97" s="60">
        <f t="shared" si="26"/>
        <v>3</v>
      </c>
      <c r="M97" s="61">
        <f t="shared" si="26"/>
        <v>0.86363636363636365</v>
      </c>
      <c r="N97" s="60">
        <f t="shared" si="26"/>
        <v>20</v>
      </c>
      <c r="O97" s="60">
        <f t="shared" si="26"/>
        <v>10</v>
      </c>
      <c r="P97" s="60">
        <f t="shared" si="26"/>
        <v>10</v>
      </c>
      <c r="Q97" s="61">
        <f t="shared" si="26"/>
        <v>0.5</v>
      </c>
      <c r="R97" s="60">
        <f t="shared" si="26"/>
        <v>5</v>
      </c>
      <c r="S97" s="60">
        <f t="shared" si="26"/>
        <v>0</v>
      </c>
      <c r="T97" s="60">
        <f t="shared" si="26"/>
        <v>5</v>
      </c>
      <c r="U97" s="61">
        <f t="shared" si="26"/>
        <v>0</v>
      </c>
      <c r="V97" s="60">
        <f t="shared" si="26"/>
        <v>209</v>
      </c>
      <c r="W97" s="60">
        <f t="shared" si="26"/>
        <v>159</v>
      </c>
      <c r="X97" s="60">
        <f t="shared" si="26"/>
        <v>50</v>
      </c>
      <c r="Y97" s="61">
        <f t="shared" si="26"/>
        <v>0.76076555023923442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112</v>
      </c>
      <c r="H98" s="62">
        <f t="shared" si="27"/>
        <v>54</v>
      </c>
      <c r="I98" s="63">
        <f t="shared" si="27"/>
        <v>0.67469879518072284</v>
      </c>
      <c r="J98" s="62">
        <f t="shared" si="27"/>
        <v>9</v>
      </c>
      <c r="K98" s="62">
        <f t="shared" si="27"/>
        <v>4</v>
      </c>
      <c r="L98" s="62">
        <f t="shared" si="27"/>
        <v>5</v>
      </c>
      <c r="M98" s="63">
        <f t="shared" si="27"/>
        <v>0.44444444444444442</v>
      </c>
      <c r="N98" s="62">
        <f t="shared" si="27"/>
        <v>20</v>
      </c>
      <c r="O98" s="62">
        <f t="shared" si="27"/>
        <v>11</v>
      </c>
      <c r="P98" s="62">
        <f t="shared" si="27"/>
        <v>9</v>
      </c>
      <c r="Q98" s="63">
        <f t="shared" si="27"/>
        <v>0.55000000000000004</v>
      </c>
      <c r="R98" s="63"/>
      <c r="S98" s="63"/>
      <c r="T98" s="63"/>
      <c r="U98" s="63"/>
      <c r="V98" s="62">
        <f>V70</f>
        <v>195</v>
      </c>
      <c r="W98" s="62">
        <f>W70</f>
        <v>127</v>
      </c>
      <c r="X98" s="62">
        <f>X70</f>
        <v>68</v>
      </c>
      <c r="Y98" s="63">
        <f>Y70</f>
        <v>0.6512820512820513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116</v>
      </c>
      <c r="H99" s="64">
        <f t="shared" si="28"/>
        <v>88</v>
      </c>
      <c r="I99" s="65">
        <f t="shared" si="28"/>
        <v>0.56862745098039214</v>
      </c>
      <c r="J99" s="64">
        <f t="shared" si="28"/>
        <v>11</v>
      </c>
      <c r="K99" s="64">
        <f t="shared" si="28"/>
        <v>2</v>
      </c>
      <c r="L99" s="64">
        <f t="shared" si="28"/>
        <v>9</v>
      </c>
      <c r="M99" s="65">
        <f t="shared" si="28"/>
        <v>0.18181818181818182</v>
      </c>
      <c r="N99" s="64">
        <f t="shared" si="28"/>
        <v>29</v>
      </c>
      <c r="O99" s="64">
        <f t="shared" si="28"/>
        <v>10</v>
      </c>
      <c r="P99" s="64">
        <f t="shared" si="28"/>
        <v>19</v>
      </c>
      <c r="Q99" s="65">
        <f t="shared" si="28"/>
        <v>0.34482758620689657</v>
      </c>
      <c r="R99" s="65"/>
      <c r="S99" s="65"/>
      <c r="T99" s="65"/>
      <c r="U99" s="65"/>
      <c r="V99" s="64">
        <f>V85</f>
        <v>244</v>
      </c>
      <c r="W99" s="64">
        <f>W85</f>
        <v>128</v>
      </c>
      <c r="X99" s="64">
        <f>X85</f>
        <v>116</v>
      </c>
      <c r="Y99" s="65">
        <f>Y85</f>
        <v>0.52459016393442626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993</v>
      </c>
      <c r="G100" s="18">
        <f t="shared" si="29"/>
        <v>679</v>
      </c>
      <c r="H100" s="18">
        <f t="shared" si="29"/>
        <v>314</v>
      </c>
      <c r="I100" s="66">
        <f t="shared" si="29"/>
        <v>0.68378650553877141</v>
      </c>
      <c r="J100" s="18">
        <f t="shared" si="29"/>
        <v>83</v>
      </c>
      <c r="K100" s="18">
        <f t="shared" si="29"/>
        <v>51</v>
      </c>
      <c r="L100" s="18">
        <f t="shared" si="29"/>
        <v>32</v>
      </c>
      <c r="M100" s="66">
        <f t="shared" si="29"/>
        <v>0.61445783132530118</v>
      </c>
      <c r="N100" s="18">
        <f t="shared" si="29"/>
        <v>172</v>
      </c>
      <c r="O100" s="18">
        <f t="shared" si="29"/>
        <v>84</v>
      </c>
      <c r="P100" s="18">
        <f t="shared" si="29"/>
        <v>88</v>
      </c>
      <c r="Q100" s="66">
        <f t="shared" si="29"/>
        <v>0.48837209302325579</v>
      </c>
      <c r="R100" s="67">
        <f t="shared" ref="R100:X100" si="30">R86</f>
        <v>9</v>
      </c>
      <c r="S100" s="67">
        <f t="shared" si="30"/>
        <v>2</v>
      </c>
      <c r="T100" s="67">
        <f t="shared" si="30"/>
        <v>7</v>
      </c>
      <c r="U100" s="66">
        <f t="shared" si="30"/>
        <v>0.22222222222222221</v>
      </c>
      <c r="V100" s="18">
        <f t="shared" si="30"/>
        <v>1257</v>
      </c>
      <c r="W100" s="18">
        <f t="shared" si="30"/>
        <v>816</v>
      </c>
      <c r="X100" s="18">
        <f t="shared" si="30"/>
        <v>441</v>
      </c>
      <c r="Y100" s="66">
        <f>W100/V100</f>
        <v>0.64916467780429599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11" spans="1:25" ht="38.85" customHeight="1">
      <c r="E111" s="124" t="s">
        <v>29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 customHeight="1">
      <c r="E113" s="128" t="s">
        <v>6</v>
      </c>
      <c r="F113" s="128"/>
      <c r="G113" s="128"/>
      <c r="H113" s="128"/>
      <c r="I113" s="129">
        <f>F86+J86</f>
        <v>1076</v>
      </c>
      <c r="J113" s="129"/>
      <c r="K113" s="129"/>
      <c r="L113" s="130">
        <f>G86+K86</f>
        <v>730</v>
      </c>
      <c r="M113" s="130"/>
      <c r="N113" s="130"/>
      <c r="O113" s="130">
        <f>I113-L113</f>
        <v>346</v>
      </c>
      <c r="P113" s="130"/>
      <c r="Q113" s="130"/>
      <c r="R113" s="131">
        <f>L113/I113</f>
        <v>0.67843866171003719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86</v>
      </c>
      <c r="M114" s="130"/>
      <c r="N114" s="130"/>
      <c r="O114" s="130">
        <f>I114-L114</f>
        <v>95</v>
      </c>
      <c r="P114" s="130"/>
      <c r="Q114" s="130"/>
      <c r="R114" s="131">
        <f>L114/I114</f>
        <v>0.47513812154696133</v>
      </c>
      <c r="S114" s="131"/>
      <c r="T114" s="131"/>
    </row>
    <row r="115" spans="5:20" ht="15.75" customHeight="1">
      <c r="E115" s="128" t="s">
        <v>8</v>
      </c>
      <c r="F115" s="128"/>
      <c r="G115" s="128"/>
      <c r="H115" s="128"/>
      <c r="I115" s="129">
        <f>SUM(I113:I114)</f>
        <v>1257</v>
      </c>
      <c r="J115" s="129"/>
      <c r="K115" s="129"/>
      <c r="L115" s="130">
        <f>SUM(L113:L114)</f>
        <v>816</v>
      </c>
      <c r="M115" s="130"/>
      <c r="N115" s="130"/>
      <c r="O115" s="130">
        <f>SUM(O113:O114)</f>
        <v>441</v>
      </c>
      <c r="P115" s="130"/>
      <c r="Q115" s="130"/>
      <c r="R115" s="131">
        <f>L115/I115</f>
        <v>0.64916467780429599</v>
      </c>
      <c r="S115" s="131"/>
      <c r="T115" s="131"/>
    </row>
    <row r="116" spans="5:20" ht="15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 ht="31.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2.7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25.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4.65" customHeight="1">
      <c r="E121" s="68" t="s">
        <v>54</v>
      </c>
      <c r="F121" s="71">
        <v>1975</v>
      </c>
      <c r="G121" s="71">
        <v>763</v>
      </c>
      <c r="H121" s="71">
        <f>F121-G121</f>
        <v>1212</v>
      </c>
      <c r="I121" s="72">
        <f>G121/F121</f>
        <v>0.38632911392405062</v>
      </c>
      <c r="J121" s="71">
        <v>452</v>
      </c>
      <c r="K121" s="71">
        <v>94</v>
      </c>
      <c r="L121" s="71">
        <f>J121-K121</f>
        <v>358</v>
      </c>
      <c r="M121" s="72">
        <f>K121/J121</f>
        <v>0.20796460176991149</v>
      </c>
    </row>
    <row r="122" spans="5:20" ht="14.65" customHeight="1">
      <c r="E122" s="68" t="s">
        <v>99</v>
      </c>
      <c r="F122" s="71">
        <v>1355</v>
      </c>
      <c r="G122" s="71">
        <v>363</v>
      </c>
      <c r="H122" s="71">
        <f>F122-G122</f>
        <v>992</v>
      </c>
      <c r="I122" s="72">
        <f>G122/F122</f>
        <v>0.26789667896678965</v>
      </c>
      <c r="J122" s="71">
        <v>411</v>
      </c>
      <c r="K122" s="71">
        <v>52</v>
      </c>
      <c r="L122" s="71">
        <f>J122-K122</f>
        <v>359</v>
      </c>
      <c r="M122" s="72">
        <f>K122/J122</f>
        <v>0.12652068126520682</v>
      </c>
    </row>
    <row r="123" spans="5:20" ht="14.65" customHeight="1">
      <c r="E123" s="68" t="s">
        <v>123</v>
      </c>
      <c r="F123" s="71">
        <v>1355</v>
      </c>
      <c r="G123" s="71">
        <v>363</v>
      </c>
      <c r="H123" s="71">
        <f>F123-G123</f>
        <v>992</v>
      </c>
      <c r="I123" s="72">
        <f>G123/F123</f>
        <v>0.26789667896678965</v>
      </c>
      <c r="J123" s="71">
        <v>370</v>
      </c>
      <c r="K123" s="71">
        <v>64</v>
      </c>
      <c r="L123" s="71">
        <f>J123-K123</f>
        <v>306</v>
      </c>
      <c r="M123" s="72">
        <f>K123/J123</f>
        <v>0.17297297297297298</v>
      </c>
    </row>
    <row r="124" spans="5:20" ht="14.65" customHeight="1">
      <c r="E124" s="68" t="s">
        <v>146</v>
      </c>
      <c r="F124" s="71">
        <v>1909</v>
      </c>
      <c r="G124" s="71">
        <v>684</v>
      </c>
      <c r="H124" s="71">
        <f>F124-G124</f>
        <v>1225</v>
      </c>
      <c r="I124" s="72">
        <f>G124/F124</f>
        <v>0.35830277632268204</v>
      </c>
      <c r="J124" s="71">
        <v>451</v>
      </c>
      <c r="K124" s="71">
        <v>63</v>
      </c>
      <c r="L124" s="71">
        <f>J124-K124</f>
        <v>388</v>
      </c>
      <c r="M124" s="72">
        <f>K124/J124</f>
        <v>0.13968957871396895</v>
      </c>
    </row>
    <row r="125" spans="5:20" ht="12.75" customHeight="1">
      <c r="E125" s="68" t="s">
        <v>175</v>
      </c>
      <c r="F125" s="68">
        <f>F121+F122+F123+F124</f>
        <v>6594</v>
      </c>
      <c r="G125" s="68">
        <f>G121+G122+G123+G124</f>
        <v>2173</v>
      </c>
      <c r="H125" s="68">
        <f>H121+H122+H123+H124</f>
        <v>4421</v>
      </c>
      <c r="I125" s="73">
        <f>G125/F125</f>
        <v>0.32954200788595694</v>
      </c>
      <c r="J125" s="68">
        <f>J121+J122+J123+J124</f>
        <v>1684</v>
      </c>
      <c r="K125" s="68">
        <f>K121+K122+K123+K124</f>
        <v>273</v>
      </c>
      <c r="L125" s="68">
        <f>L121+L122+L123+L124</f>
        <v>1411</v>
      </c>
      <c r="M125" s="73">
        <f>K125/J125</f>
        <v>0.16211401425178149</v>
      </c>
    </row>
    <row r="126" spans="5:20" ht="12.75" customHeight="1">
      <c r="E126" s="74" t="s">
        <v>184</v>
      </c>
      <c r="H126" s="75"/>
    </row>
    <row r="127" spans="5:20" ht="12.75" customHeight="1">
      <c r="E127" s="74" t="s">
        <v>185</v>
      </c>
      <c r="H127" s="75"/>
    </row>
    <row r="137" spans="1:21" ht="12.7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2.7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2.7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2.75" customHeight="1">
      <c r="A140" s="99" t="s">
        <v>229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2.7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2.7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2.75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502</v>
      </c>
      <c r="G143" s="76">
        <f t="shared" si="31"/>
        <v>347</v>
      </c>
      <c r="H143" s="76">
        <f>F143-G143</f>
        <v>155</v>
      </c>
      <c r="I143" s="77">
        <f>G143/F143</f>
        <v>0.69123505976095623</v>
      </c>
      <c r="J143" s="78">
        <f t="shared" ref="J143:K147" si="32">F121</f>
        <v>1975</v>
      </c>
      <c r="K143" s="78">
        <f t="shared" si="32"/>
        <v>763</v>
      </c>
      <c r="L143" s="79">
        <f>J143-K143</f>
        <v>1212</v>
      </c>
      <c r="M143" s="77">
        <f>K143/J143</f>
        <v>0.38632911392405062</v>
      </c>
      <c r="N143" s="76">
        <f t="shared" ref="N143:O147" si="33">N96+R96</f>
        <v>107</v>
      </c>
      <c r="O143" s="76">
        <f t="shared" si="33"/>
        <v>55</v>
      </c>
      <c r="P143" s="76">
        <f>N143-O143</f>
        <v>52</v>
      </c>
      <c r="Q143" s="77">
        <f>O143/N143</f>
        <v>0.51401869158878499</v>
      </c>
      <c r="R143" s="78">
        <f t="shared" ref="R143:S147" si="34">J121</f>
        <v>452</v>
      </c>
      <c r="S143" s="78">
        <f t="shared" si="34"/>
        <v>94</v>
      </c>
      <c r="T143" s="79">
        <f>R143-S143</f>
        <v>358</v>
      </c>
      <c r="U143" s="77">
        <f>S143/R143</f>
        <v>0.20796460176991149</v>
      </c>
    </row>
    <row r="144" spans="1:21" ht="12.75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149</v>
      </c>
      <c r="H144" s="80">
        <f>F144-G144</f>
        <v>35</v>
      </c>
      <c r="I144" s="81">
        <f>G144/F144</f>
        <v>0.80978260869565222</v>
      </c>
      <c r="J144" s="82">
        <f t="shared" si="32"/>
        <v>1355</v>
      </c>
      <c r="K144" s="82">
        <f t="shared" si="32"/>
        <v>363</v>
      </c>
      <c r="L144" s="83">
        <f>J144-K144</f>
        <v>992</v>
      </c>
      <c r="M144" s="81">
        <f>K144/J144</f>
        <v>0.26789667896678965</v>
      </c>
      <c r="N144" s="80">
        <f t="shared" si="33"/>
        <v>25</v>
      </c>
      <c r="O144" s="80">
        <f t="shared" si="33"/>
        <v>10</v>
      </c>
      <c r="P144" s="80">
        <f>N144-O144</f>
        <v>15</v>
      </c>
      <c r="Q144" s="81">
        <f>O144/N144</f>
        <v>0.4</v>
      </c>
      <c r="R144" s="82">
        <f t="shared" si="34"/>
        <v>411</v>
      </c>
      <c r="S144" s="82">
        <f t="shared" si="34"/>
        <v>52</v>
      </c>
      <c r="T144" s="83">
        <f>R144-S144</f>
        <v>359</v>
      </c>
      <c r="U144" s="81">
        <f>S144/R144</f>
        <v>0.12652068126520682</v>
      </c>
    </row>
    <row r="145" spans="1:21" ht="12.75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116</v>
      </c>
      <c r="H145" s="84">
        <f>F145-G145</f>
        <v>59</v>
      </c>
      <c r="I145" s="85">
        <f>G145/F145</f>
        <v>0.66285714285714281</v>
      </c>
      <c r="J145" s="86">
        <f t="shared" si="32"/>
        <v>1355</v>
      </c>
      <c r="K145" s="86">
        <f t="shared" si="32"/>
        <v>363</v>
      </c>
      <c r="L145" s="87">
        <f>J145-K145</f>
        <v>992</v>
      </c>
      <c r="M145" s="85">
        <f>K145/J145</f>
        <v>0.26789667896678965</v>
      </c>
      <c r="N145" s="84">
        <f t="shared" si="33"/>
        <v>20</v>
      </c>
      <c r="O145" s="84">
        <f t="shared" si="33"/>
        <v>11</v>
      </c>
      <c r="P145" s="84">
        <f>N145-O145</f>
        <v>9</v>
      </c>
      <c r="Q145" s="85">
        <f>O145/N145</f>
        <v>0.55000000000000004</v>
      </c>
      <c r="R145" s="86">
        <f t="shared" si="34"/>
        <v>370</v>
      </c>
      <c r="S145" s="86">
        <f t="shared" si="34"/>
        <v>64</v>
      </c>
      <c r="T145" s="87">
        <f>R145-S145</f>
        <v>306</v>
      </c>
      <c r="U145" s="85">
        <f>S145/R145</f>
        <v>0.17297297297297298</v>
      </c>
    </row>
    <row r="146" spans="1:21" ht="12.75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118</v>
      </c>
      <c r="H146" s="88">
        <f>F146-G146</f>
        <v>97</v>
      </c>
      <c r="I146" s="89">
        <f>G146/F146</f>
        <v>0.5488372093023256</v>
      </c>
      <c r="J146" s="90">
        <f t="shared" si="32"/>
        <v>1909</v>
      </c>
      <c r="K146" s="90">
        <f t="shared" si="32"/>
        <v>684</v>
      </c>
      <c r="L146" s="91">
        <f>J146-K146</f>
        <v>1225</v>
      </c>
      <c r="M146" s="89">
        <f>K146/J146</f>
        <v>0.35830277632268204</v>
      </c>
      <c r="N146" s="88">
        <f t="shared" si="33"/>
        <v>29</v>
      </c>
      <c r="O146" s="88">
        <f t="shared" si="33"/>
        <v>10</v>
      </c>
      <c r="P146" s="88">
        <f>N146-O146</f>
        <v>19</v>
      </c>
      <c r="Q146" s="89">
        <f>O146/N146</f>
        <v>0.34482758620689657</v>
      </c>
      <c r="R146" s="90">
        <f t="shared" si="34"/>
        <v>451</v>
      </c>
      <c r="S146" s="90">
        <f t="shared" si="34"/>
        <v>63</v>
      </c>
      <c r="T146" s="91">
        <f>R146-S146</f>
        <v>388</v>
      </c>
      <c r="U146" s="89">
        <f>S146/R146</f>
        <v>0.13968957871396895</v>
      </c>
    </row>
    <row r="147" spans="1:21" ht="12.75" customHeight="1">
      <c r="A147" s="138" t="s">
        <v>175</v>
      </c>
      <c r="B147" s="138"/>
      <c r="C147" s="138"/>
      <c r="D147" s="138"/>
      <c r="E147" s="138"/>
      <c r="F147" s="92">
        <f t="shared" si="31"/>
        <v>1076</v>
      </c>
      <c r="G147" s="92">
        <f t="shared" si="31"/>
        <v>730</v>
      </c>
      <c r="H147" s="92">
        <f>F147-G147</f>
        <v>346</v>
      </c>
      <c r="I147" s="93">
        <f>G147/F147</f>
        <v>0.67843866171003719</v>
      </c>
      <c r="J147" s="94">
        <f t="shared" si="32"/>
        <v>6594</v>
      </c>
      <c r="K147" s="94">
        <f t="shared" si="32"/>
        <v>2173</v>
      </c>
      <c r="L147" s="95">
        <f>J147-K147</f>
        <v>4421</v>
      </c>
      <c r="M147" s="93">
        <f>K147/J147</f>
        <v>0.32954200788595694</v>
      </c>
      <c r="N147" s="92">
        <f t="shared" si="33"/>
        <v>181</v>
      </c>
      <c r="O147" s="92">
        <f t="shared" si="33"/>
        <v>86</v>
      </c>
      <c r="P147" s="92">
        <f>N147-O147</f>
        <v>95</v>
      </c>
      <c r="Q147" s="93">
        <f>O147/N147</f>
        <v>0.47513812154696133</v>
      </c>
      <c r="R147" s="94">
        <f t="shared" si="34"/>
        <v>1684</v>
      </c>
      <c r="S147" s="94">
        <f t="shared" si="34"/>
        <v>273</v>
      </c>
      <c r="T147" s="95">
        <f>R147-S147</f>
        <v>1411</v>
      </c>
      <c r="U147" s="93">
        <f>S147/R147</f>
        <v>0.16211401425178149</v>
      </c>
    </row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511811023622047" right="0.511811023622047" top="1.082677165354331" bottom="1.082677165354331" header="0.78740157480314998" footer="0.78740157480314998"/>
  <pageSetup paperSize="0" fitToWidth="0" fitToHeight="0" pageOrder="overThenDown" orientation="portrait" horizontalDpi="0" verticalDpi="0" copies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workbookViewId="0">
      <selection sqref="A1:Y1"/>
    </sheetView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8" width="5.125" customWidth="1"/>
    <col min="9" max="9" width="7.875" customWidth="1"/>
    <col min="10" max="10" width="6.125" customWidth="1"/>
    <col min="11" max="12" width="5.125" customWidth="1"/>
    <col min="13" max="13" width="10.5" customWidth="1"/>
    <col min="14" max="16" width="5.125" customWidth="1"/>
    <col min="17" max="17" width="6.625" customWidth="1"/>
    <col min="18" max="25" width="5.125" customWidth="1"/>
    <col min="26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231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4.6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14</v>
      </c>
      <c r="H8" s="23">
        <f>F8-G8</f>
        <v>0</v>
      </c>
      <c r="I8" s="25">
        <f>G8/F8</f>
        <v>1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14</v>
      </c>
      <c r="X8" s="23">
        <f t="shared" ref="X8:X37" si="2">V8-W8</f>
        <v>0</v>
      </c>
      <c r="Y8" s="25">
        <f t="shared" ref="Y8:Y39" si="3">W8/V8</f>
        <v>1</v>
      </c>
    </row>
    <row r="9" spans="1:25" ht="14.6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26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10</v>
      </c>
      <c r="P9" s="23">
        <f>N9-O9</f>
        <v>0</v>
      </c>
      <c r="Q9" s="25">
        <f>O9/N9</f>
        <v>1</v>
      </c>
      <c r="R9" s="23"/>
      <c r="S9" s="24"/>
      <c r="T9" s="23"/>
      <c r="U9" s="25"/>
      <c r="V9" s="23">
        <f t="shared" si="0"/>
        <v>37</v>
      </c>
      <c r="W9" s="23">
        <f t="shared" si="1"/>
        <v>37</v>
      </c>
      <c r="X9" s="23">
        <f t="shared" si="2"/>
        <v>0</v>
      </c>
      <c r="Y9" s="25">
        <f t="shared" si="3"/>
        <v>1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0</v>
      </c>
      <c r="H10" s="23">
        <f>F10-G10</f>
        <v>20</v>
      </c>
      <c r="I10" s="25">
        <f>G10/F10</f>
        <v>0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0</v>
      </c>
      <c r="X10" s="23">
        <f t="shared" si="2"/>
        <v>22</v>
      </c>
      <c r="Y10" s="25">
        <f t="shared" si="3"/>
        <v>0</v>
      </c>
    </row>
    <row r="11" spans="1:25" ht="14.6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4</v>
      </c>
      <c r="P11" s="23">
        <f>N11-O11</f>
        <v>6</v>
      </c>
      <c r="Q11" s="25">
        <f>O11/N11</f>
        <v>0.4</v>
      </c>
      <c r="R11" s="23"/>
      <c r="S11" s="24"/>
      <c r="T11" s="23"/>
      <c r="U11" s="25"/>
      <c r="V11" s="23">
        <f t="shared" si="0"/>
        <v>10</v>
      </c>
      <c r="W11" s="23">
        <f t="shared" si="1"/>
        <v>4</v>
      </c>
      <c r="X11" s="23">
        <f t="shared" si="2"/>
        <v>6</v>
      </c>
      <c r="Y11" s="25">
        <f t="shared" si="3"/>
        <v>0.4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42</v>
      </c>
      <c r="H12" s="23">
        <f t="shared" ref="H12:H18" si="4">F12-G12</f>
        <v>3</v>
      </c>
      <c r="I12" s="25">
        <f t="shared" ref="I12:I18" si="5">G12/F12</f>
        <v>0.93333333333333335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42</v>
      </c>
      <c r="X12" s="23">
        <f t="shared" si="2"/>
        <v>3</v>
      </c>
      <c r="Y12" s="25">
        <f t="shared" si="3"/>
        <v>0.93333333333333335</v>
      </c>
    </row>
    <row r="13" spans="1:25" ht="14.6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24</v>
      </c>
      <c r="H13" s="23">
        <f t="shared" si="4"/>
        <v>37</v>
      </c>
      <c r="I13" s="25">
        <f t="shared" si="5"/>
        <v>0.39344262295081966</v>
      </c>
      <c r="J13" s="26"/>
      <c r="K13" s="24"/>
      <c r="L13" s="23"/>
      <c r="M13" s="25"/>
      <c r="N13" s="23">
        <v>25</v>
      </c>
      <c r="O13" s="24">
        <v>0</v>
      </c>
      <c r="P13" s="23">
        <f>N13-O13</f>
        <v>25</v>
      </c>
      <c r="Q13" s="25">
        <f>O13/N13</f>
        <v>0</v>
      </c>
      <c r="R13" s="23"/>
      <c r="S13" s="24"/>
      <c r="T13" s="23"/>
      <c r="U13" s="25"/>
      <c r="V13" s="23">
        <f t="shared" si="0"/>
        <v>86</v>
      </c>
      <c r="W13" s="23">
        <f t="shared" si="1"/>
        <v>24</v>
      </c>
      <c r="X13" s="23">
        <f t="shared" si="2"/>
        <v>62</v>
      </c>
      <c r="Y13" s="25">
        <f t="shared" si="3"/>
        <v>0.27906976744186046</v>
      </c>
    </row>
    <row r="14" spans="1:25" ht="14.6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4"/>
        <v>0</v>
      </c>
      <c r="I14" s="25">
        <f t="shared" si="5"/>
        <v>1</v>
      </c>
      <c r="J14" s="26">
        <v>15</v>
      </c>
      <c r="K14" s="24">
        <v>9</v>
      </c>
      <c r="L14" s="23">
        <f>J14-K14</f>
        <v>6</v>
      </c>
      <c r="M14" s="25">
        <f>K14/J14</f>
        <v>0.6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39</v>
      </c>
      <c r="X14" s="23">
        <f t="shared" si="2"/>
        <v>6</v>
      </c>
      <c r="Y14" s="25">
        <f t="shared" si="3"/>
        <v>0.8666666666666667</v>
      </c>
    </row>
    <row r="15" spans="1:25" ht="14.65" customHeight="1">
      <c r="A15" s="103"/>
      <c r="B15" s="104"/>
      <c r="C15" s="105"/>
      <c r="D15" s="21"/>
      <c r="E15" s="22" t="s">
        <v>66</v>
      </c>
      <c r="F15" s="23">
        <v>10</v>
      </c>
      <c r="G15" s="24">
        <v>1</v>
      </c>
      <c r="H15" s="23">
        <f t="shared" si="4"/>
        <v>9</v>
      </c>
      <c r="I15" s="25">
        <f t="shared" si="5"/>
        <v>0.1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1</v>
      </c>
      <c r="X15" s="23">
        <f t="shared" si="2"/>
        <v>9</v>
      </c>
      <c r="Y15" s="25">
        <f t="shared" si="3"/>
        <v>0.1</v>
      </c>
    </row>
    <row r="16" spans="1:25" ht="14.65" customHeight="1">
      <c r="A16" s="103"/>
      <c r="B16" s="104"/>
      <c r="C16" s="105"/>
      <c r="D16" s="21"/>
      <c r="E16" s="22" t="s">
        <v>67</v>
      </c>
      <c r="F16" s="23">
        <v>2</v>
      </c>
      <c r="G16" s="24">
        <v>1</v>
      </c>
      <c r="H16" s="23">
        <f t="shared" si="4"/>
        <v>1</v>
      </c>
      <c r="I16" s="25">
        <f t="shared" si="5"/>
        <v>0.5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2</v>
      </c>
      <c r="W16" s="23">
        <f t="shared" si="1"/>
        <v>1</v>
      </c>
      <c r="X16" s="23">
        <f t="shared" si="2"/>
        <v>1</v>
      </c>
      <c r="Y16" s="25">
        <f t="shared" si="3"/>
        <v>0.5</v>
      </c>
    </row>
    <row r="17" spans="1:25" ht="14.65" customHeight="1">
      <c r="A17" s="103"/>
      <c r="B17" s="104"/>
      <c r="C17" s="105"/>
      <c r="D17" s="21"/>
      <c r="E17" s="22" t="s">
        <v>68</v>
      </c>
      <c r="F17" s="23">
        <v>28</v>
      </c>
      <c r="G17" s="24">
        <v>22</v>
      </c>
      <c r="H17" s="23">
        <f t="shared" si="4"/>
        <v>6</v>
      </c>
      <c r="I17" s="25">
        <f t="shared" si="5"/>
        <v>0.7857142857142857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28</v>
      </c>
      <c r="W17" s="23">
        <f t="shared" si="1"/>
        <v>22</v>
      </c>
      <c r="X17" s="23">
        <f t="shared" si="2"/>
        <v>6</v>
      </c>
      <c r="Y17" s="25">
        <f t="shared" si="3"/>
        <v>0.7857142857142857</v>
      </c>
    </row>
    <row r="18" spans="1:25" ht="14.65" customHeight="1">
      <c r="A18" s="103"/>
      <c r="B18" s="104"/>
      <c r="C18" s="105"/>
      <c r="D18" s="21"/>
      <c r="E18" s="22" t="s">
        <v>69</v>
      </c>
      <c r="F18" s="23">
        <v>20</v>
      </c>
      <c r="G18" s="24">
        <v>20</v>
      </c>
      <c r="H18" s="23">
        <f t="shared" si="4"/>
        <v>0</v>
      </c>
      <c r="I18" s="25">
        <f t="shared" si="5"/>
        <v>1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20</v>
      </c>
      <c r="X18" s="23">
        <f t="shared" si="2"/>
        <v>2</v>
      </c>
      <c r="Y18" s="25">
        <f t="shared" si="3"/>
        <v>0.90909090909090906</v>
      </c>
    </row>
    <row r="19" spans="1:25" ht="14.6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20</v>
      </c>
      <c r="P19" s="23">
        <f>N19-O19</f>
        <v>14</v>
      </c>
      <c r="Q19" s="25">
        <f>O19/N19</f>
        <v>0.58823529411764708</v>
      </c>
      <c r="R19" s="23"/>
      <c r="S19" s="24"/>
      <c r="T19" s="23"/>
      <c r="U19" s="25"/>
      <c r="V19" s="23">
        <f t="shared" si="0"/>
        <v>34</v>
      </c>
      <c r="W19" s="23">
        <f t="shared" si="1"/>
        <v>20</v>
      </c>
      <c r="X19" s="23">
        <f t="shared" si="2"/>
        <v>14</v>
      </c>
      <c r="Y19" s="25">
        <f t="shared" si="3"/>
        <v>0.58823529411764708</v>
      </c>
    </row>
    <row r="20" spans="1:25" ht="14.65" customHeight="1">
      <c r="A20" s="103"/>
      <c r="B20" s="104"/>
      <c r="C20" s="105"/>
      <c r="D20" s="21"/>
      <c r="E20" s="22" t="s">
        <v>71</v>
      </c>
      <c r="F20" s="23">
        <v>29</v>
      </c>
      <c r="G20" s="24">
        <v>28</v>
      </c>
      <c r="H20" s="23">
        <f t="shared" ref="H20:H27" si="6">F20-G20</f>
        <v>1</v>
      </c>
      <c r="I20" s="25">
        <f t="shared" ref="I20:I27" si="7">G20/F20</f>
        <v>0.96551724137931039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28</v>
      </c>
      <c r="X20" s="23">
        <f t="shared" si="2"/>
        <v>1</v>
      </c>
      <c r="Y20" s="25">
        <f t="shared" si="3"/>
        <v>0.96551724137931039</v>
      </c>
    </row>
    <row r="21" spans="1:25" ht="14.65" customHeight="1">
      <c r="A21" s="103"/>
      <c r="B21" s="104"/>
      <c r="C21" s="105"/>
      <c r="D21" s="21"/>
      <c r="E21" s="22" t="s">
        <v>72</v>
      </c>
      <c r="F21" s="23">
        <v>10</v>
      </c>
      <c r="G21" s="24">
        <v>4</v>
      </c>
      <c r="H21" s="23">
        <f t="shared" si="6"/>
        <v>6</v>
      </c>
      <c r="I21" s="25">
        <f t="shared" si="7"/>
        <v>0.4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10</v>
      </c>
      <c r="W21" s="23">
        <f t="shared" si="1"/>
        <v>4</v>
      </c>
      <c r="X21" s="23">
        <f t="shared" si="2"/>
        <v>6</v>
      </c>
      <c r="Y21" s="25">
        <f t="shared" si="3"/>
        <v>0.4</v>
      </c>
    </row>
    <row r="22" spans="1:25" ht="14.65" customHeight="1">
      <c r="A22" s="103"/>
      <c r="B22" s="104"/>
      <c r="C22" s="105"/>
      <c r="D22" s="21"/>
      <c r="E22" s="22" t="s">
        <v>73</v>
      </c>
      <c r="F22" s="23">
        <v>8</v>
      </c>
      <c r="G22" s="24">
        <v>2</v>
      </c>
      <c r="H22" s="23">
        <f t="shared" si="6"/>
        <v>6</v>
      </c>
      <c r="I22" s="25">
        <f t="shared" si="7"/>
        <v>0.25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8</v>
      </c>
      <c r="W22" s="23">
        <f t="shared" si="1"/>
        <v>2</v>
      </c>
      <c r="X22" s="23">
        <f t="shared" si="2"/>
        <v>6</v>
      </c>
      <c r="Y22" s="25">
        <f t="shared" si="3"/>
        <v>0.25</v>
      </c>
    </row>
    <row r="23" spans="1:25" ht="14.65" customHeight="1">
      <c r="A23" s="103"/>
      <c r="B23" s="104"/>
      <c r="C23" s="105"/>
      <c r="D23" s="21"/>
      <c r="E23" s="22" t="s">
        <v>74</v>
      </c>
      <c r="F23" s="23">
        <v>10</v>
      </c>
      <c r="G23" s="24">
        <v>10</v>
      </c>
      <c r="H23" s="23">
        <f t="shared" si="6"/>
        <v>0</v>
      </c>
      <c r="I23" s="25">
        <f t="shared" si="7"/>
        <v>1</v>
      </c>
      <c r="J23" s="26"/>
      <c r="K23" s="24"/>
      <c r="L23" s="23"/>
      <c r="M23" s="25"/>
      <c r="N23" s="23">
        <v>4</v>
      </c>
      <c r="O23" s="24">
        <v>0</v>
      </c>
      <c r="P23" s="23">
        <f>N23-O23</f>
        <v>4</v>
      </c>
      <c r="Q23" s="25">
        <f>O23/N23</f>
        <v>0</v>
      </c>
      <c r="R23" s="23"/>
      <c r="S23" s="24"/>
      <c r="T23" s="23"/>
      <c r="U23" s="25"/>
      <c r="V23" s="23">
        <f t="shared" si="0"/>
        <v>14</v>
      </c>
      <c r="W23" s="23">
        <f t="shared" si="1"/>
        <v>10</v>
      </c>
      <c r="X23" s="23">
        <f t="shared" si="2"/>
        <v>4</v>
      </c>
      <c r="Y23" s="25">
        <f t="shared" si="3"/>
        <v>0.7142857142857143</v>
      </c>
    </row>
    <row r="24" spans="1:25" ht="14.65" customHeight="1">
      <c r="A24" s="103"/>
      <c r="B24" s="104"/>
      <c r="C24" s="105"/>
      <c r="D24" s="21"/>
      <c r="E24" s="22" t="s">
        <v>75</v>
      </c>
      <c r="F24" s="23">
        <v>40</v>
      </c>
      <c r="G24" s="24">
        <v>15</v>
      </c>
      <c r="H24" s="23">
        <f t="shared" si="6"/>
        <v>25</v>
      </c>
      <c r="I24" s="25">
        <f t="shared" si="7"/>
        <v>0.375</v>
      </c>
      <c r="J24" s="26"/>
      <c r="K24" s="24"/>
      <c r="L24" s="23"/>
      <c r="M24" s="25"/>
      <c r="N24" s="23">
        <v>8</v>
      </c>
      <c r="O24" s="24">
        <v>4</v>
      </c>
      <c r="P24" s="23">
        <f>N24-O24</f>
        <v>4</v>
      </c>
      <c r="Q24" s="25">
        <f>O24/N24</f>
        <v>0.5</v>
      </c>
      <c r="R24" s="23"/>
      <c r="S24" s="24"/>
      <c r="T24" s="23"/>
      <c r="U24" s="25"/>
      <c r="V24" s="23">
        <f t="shared" si="0"/>
        <v>48</v>
      </c>
      <c r="W24" s="23">
        <f t="shared" si="1"/>
        <v>19</v>
      </c>
      <c r="X24" s="23">
        <f t="shared" si="2"/>
        <v>29</v>
      </c>
      <c r="Y24" s="25">
        <f t="shared" si="3"/>
        <v>0.39583333333333331</v>
      </c>
    </row>
    <row r="25" spans="1:25" ht="14.6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4.6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7</v>
      </c>
      <c r="H26" s="23">
        <f t="shared" si="6"/>
        <v>2</v>
      </c>
      <c r="I26" s="25">
        <f t="shared" si="7"/>
        <v>0.77777777777777779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  <c r="V26" s="23">
        <f t="shared" si="0"/>
        <v>12</v>
      </c>
      <c r="W26" s="23">
        <f t="shared" si="1"/>
        <v>10</v>
      </c>
      <c r="X26" s="23">
        <f t="shared" si="2"/>
        <v>2</v>
      </c>
      <c r="Y26" s="25">
        <f t="shared" si="3"/>
        <v>0.83333333333333337</v>
      </c>
    </row>
    <row r="27" spans="1:25" ht="14.6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0</v>
      </c>
      <c r="H27" s="23">
        <f t="shared" si="6"/>
        <v>9</v>
      </c>
      <c r="I27" s="25">
        <f t="shared" si="7"/>
        <v>0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0</v>
      </c>
      <c r="X27" s="23">
        <f t="shared" si="2"/>
        <v>9</v>
      </c>
      <c r="Y27" s="25">
        <f t="shared" si="3"/>
        <v>0</v>
      </c>
    </row>
    <row r="28" spans="1:25" ht="14.6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>
        <v>8</v>
      </c>
      <c r="L28" s="23">
        <f>J28-K28</f>
        <v>0</v>
      </c>
      <c r="M28" s="25">
        <f>K28/J28</f>
        <v>1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8</v>
      </c>
      <c r="X28" s="23">
        <f t="shared" si="2"/>
        <v>0</v>
      </c>
      <c r="Y28" s="25">
        <f t="shared" si="3"/>
        <v>1</v>
      </c>
    </row>
    <row r="29" spans="1:25" ht="14.6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11</v>
      </c>
      <c r="H29" s="23">
        <f t="shared" ref="H29:H53" si="8">F29-G29</f>
        <v>1</v>
      </c>
      <c r="I29" s="25">
        <f t="shared" ref="I29:I60" si="9">G29/F29</f>
        <v>0.91666666666666663</v>
      </c>
      <c r="J29" s="26">
        <v>4</v>
      </c>
      <c r="K29" s="24"/>
      <c r="L29" s="23">
        <f>J29-K29</f>
        <v>4</v>
      </c>
      <c r="M29" s="25">
        <f>K29/J29</f>
        <v>0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11</v>
      </c>
      <c r="X29" s="23">
        <f t="shared" si="2"/>
        <v>5</v>
      </c>
      <c r="Y29" s="25">
        <f t="shared" si="3"/>
        <v>0.6875</v>
      </c>
    </row>
    <row r="30" spans="1:25" ht="14.6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4.6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10</v>
      </c>
      <c r="H31" s="23">
        <f t="shared" si="8"/>
        <v>0</v>
      </c>
      <c r="I31" s="25">
        <f t="shared" si="9"/>
        <v>1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2</v>
      </c>
      <c r="T31" s="23">
        <f>R31-S31</f>
        <v>2</v>
      </c>
      <c r="U31" s="25">
        <f>S31/R31</f>
        <v>0.5</v>
      </c>
      <c r="V31" s="23">
        <f t="shared" si="0"/>
        <v>14</v>
      </c>
      <c r="W31" s="23">
        <f t="shared" si="1"/>
        <v>12</v>
      </c>
      <c r="X31" s="23">
        <f t="shared" si="2"/>
        <v>2</v>
      </c>
      <c r="Y31" s="25">
        <f t="shared" si="3"/>
        <v>0.8571428571428571</v>
      </c>
    </row>
    <row r="32" spans="1:25" ht="14.6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5</v>
      </c>
      <c r="H32" s="23">
        <f t="shared" si="8"/>
        <v>5</v>
      </c>
      <c r="I32" s="25">
        <f t="shared" si="9"/>
        <v>0.5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5</v>
      </c>
      <c r="X32" s="23">
        <f t="shared" si="2"/>
        <v>6</v>
      </c>
      <c r="Y32" s="25">
        <f t="shared" si="3"/>
        <v>0.45454545454545453</v>
      </c>
    </row>
    <row r="33" spans="1:25" ht="14.6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10</v>
      </c>
      <c r="H33" s="23">
        <f t="shared" si="8"/>
        <v>0</v>
      </c>
      <c r="I33" s="25">
        <f t="shared" si="9"/>
        <v>1</v>
      </c>
      <c r="J33" s="26">
        <v>10</v>
      </c>
      <c r="K33" s="24">
        <v>3</v>
      </c>
      <c r="L33" s="23">
        <f>J33-K33</f>
        <v>7</v>
      </c>
      <c r="M33" s="25">
        <f>K33/J33</f>
        <v>0.3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13</v>
      </c>
      <c r="X33" s="23">
        <f t="shared" si="2"/>
        <v>7</v>
      </c>
      <c r="Y33" s="25">
        <f t="shared" si="3"/>
        <v>0.65</v>
      </c>
    </row>
    <row r="34" spans="1:25" ht="14.6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8"/>
        <v>0</v>
      </c>
      <c r="I34" s="25">
        <f t="shared" si="9"/>
        <v>1</v>
      </c>
      <c r="J34" s="26"/>
      <c r="K34" s="24"/>
      <c r="L34" s="23"/>
      <c r="M34" s="25"/>
      <c r="N34" s="23">
        <v>4</v>
      </c>
      <c r="O34" s="24">
        <v>3</v>
      </c>
      <c r="P34" s="23">
        <f>N34-O34</f>
        <v>1</v>
      </c>
      <c r="Q34" s="25">
        <f>O34/N34</f>
        <v>0.75</v>
      </c>
      <c r="R34" s="23"/>
      <c r="S34" s="24"/>
      <c r="T34" s="23"/>
      <c r="U34" s="25"/>
      <c r="V34" s="23">
        <f t="shared" si="0"/>
        <v>13</v>
      </c>
      <c r="W34" s="23">
        <f t="shared" si="1"/>
        <v>12</v>
      </c>
      <c r="X34" s="23">
        <f t="shared" si="2"/>
        <v>1</v>
      </c>
      <c r="Y34" s="25">
        <f t="shared" si="3"/>
        <v>0.92307692307692313</v>
      </c>
    </row>
    <row r="35" spans="1:25" ht="14.6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6</v>
      </c>
      <c r="H35" s="23">
        <f t="shared" si="8"/>
        <v>0</v>
      </c>
      <c r="I35" s="25">
        <f t="shared" si="9"/>
        <v>1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6</v>
      </c>
      <c r="X35" s="23">
        <f t="shared" si="2"/>
        <v>0</v>
      </c>
      <c r="Y35" s="25">
        <f t="shared" si="3"/>
        <v>1</v>
      </c>
    </row>
    <row r="36" spans="1:25" ht="14.6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3</v>
      </c>
      <c r="H36" s="23">
        <f t="shared" si="8"/>
        <v>2</v>
      </c>
      <c r="I36" s="25">
        <f t="shared" si="9"/>
        <v>0.6</v>
      </c>
      <c r="J36" s="26"/>
      <c r="K36" s="24"/>
      <c r="L36" s="23" t="s">
        <v>94</v>
      </c>
      <c r="M36" s="25"/>
      <c r="N36" s="23">
        <v>3</v>
      </c>
      <c r="O36" s="24">
        <v>2</v>
      </c>
      <c r="P36" s="23">
        <f>N36-O36</f>
        <v>1</v>
      </c>
      <c r="Q36" s="25">
        <f>O36/N36</f>
        <v>0.66666666666666663</v>
      </c>
      <c r="R36" s="23"/>
      <c r="S36" s="24"/>
      <c r="T36" s="23"/>
      <c r="U36" s="25"/>
      <c r="V36" s="23">
        <f t="shared" si="0"/>
        <v>8</v>
      </c>
      <c r="W36" s="23">
        <f t="shared" si="1"/>
        <v>5</v>
      </c>
      <c r="X36" s="23">
        <f t="shared" si="2"/>
        <v>3</v>
      </c>
      <c r="Y36" s="25">
        <f t="shared" si="3"/>
        <v>0.625</v>
      </c>
    </row>
    <row r="37" spans="1:25" ht="14.6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6</v>
      </c>
      <c r="H37" s="23">
        <f t="shared" si="8"/>
        <v>4</v>
      </c>
      <c r="I37" s="25">
        <f t="shared" si="9"/>
        <v>0.6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6</v>
      </c>
      <c r="X37" s="23">
        <f t="shared" si="2"/>
        <v>4</v>
      </c>
      <c r="Y37" s="25">
        <f t="shared" si="3"/>
        <v>0.6</v>
      </c>
    </row>
    <row r="38" spans="1:25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465</v>
      </c>
      <c r="G38" s="27">
        <f>SUM(G8:G37)</f>
        <v>328</v>
      </c>
      <c r="H38" s="27">
        <f t="shared" si="8"/>
        <v>137</v>
      </c>
      <c r="I38" s="28">
        <f t="shared" si="9"/>
        <v>0.70537634408602146</v>
      </c>
      <c r="J38" s="27">
        <f>SUM(J8:J37)</f>
        <v>41</v>
      </c>
      <c r="K38" s="27">
        <f>SUM(K8:K37)</f>
        <v>21</v>
      </c>
      <c r="L38" s="27">
        <f>J38-K38</f>
        <v>20</v>
      </c>
      <c r="M38" s="28">
        <f>K38/J38</f>
        <v>0.51219512195121952</v>
      </c>
      <c r="N38" s="27">
        <f>SUM(N8:N37)</f>
        <v>103</v>
      </c>
      <c r="O38" s="27">
        <f>SUM(O8:O37)</f>
        <v>46</v>
      </c>
      <c r="P38" s="27">
        <f>SUM(P8:P37)</f>
        <v>57</v>
      </c>
      <c r="Q38" s="28">
        <f>O38/N38</f>
        <v>0.44660194174757284</v>
      </c>
      <c r="R38" s="27">
        <f>SUM(R8:R37)</f>
        <v>4</v>
      </c>
      <c r="S38" s="27">
        <f>SUM(S8:S37)</f>
        <v>2</v>
      </c>
      <c r="T38" s="27">
        <f>SUM(T8:T37)</f>
        <v>2</v>
      </c>
      <c r="U38" s="28">
        <f>S38/R38</f>
        <v>0.5</v>
      </c>
      <c r="V38" s="27">
        <f>SUM(V8:V37)</f>
        <v>613</v>
      </c>
      <c r="W38" s="27">
        <f>SUM(W8:W37)</f>
        <v>397</v>
      </c>
      <c r="X38" s="27">
        <f>SUM(X8:X37)</f>
        <v>216</v>
      </c>
      <c r="Y38" s="28">
        <f t="shared" si="3"/>
        <v>0.64763458401305052</v>
      </c>
    </row>
    <row r="39" spans="1:25" ht="14.6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0</v>
      </c>
      <c r="H39" s="33">
        <f t="shared" si="8"/>
        <v>8</v>
      </c>
      <c r="I39" s="35">
        <f t="shared" si="9"/>
        <v>0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0</v>
      </c>
      <c r="X39" s="33">
        <f t="shared" ref="X39:X53" si="12">V39-W39</f>
        <v>15</v>
      </c>
      <c r="Y39" s="35">
        <f t="shared" si="3"/>
        <v>0</v>
      </c>
    </row>
    <row r="40" spans="1:25" ht="14.6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8"/>
        <v>0</v>
      </c>
      <c r="I40" s="35">
        <f t="shared" si="9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13</v>
      </c>
      <c r="X40" s="33">
        <f t="shared" si="12"/>
        <v>0</v>
      </c>
      <c r="Y40" s="35">
        <f t="shared" ref="Y40:Y56" si="13">W40/V40</f>
        <v>1</v>
      </c>
    </row>
    <row r="41" spans="1:25" ht="14.6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8</v>
      </c>
      <c r="H41" s="33">
        <f t="shared" si="8"/>
        <v>2</v>
      </c>
      <c r="I41" s="35">
        <f t="shared" si="9"/>
        <v>0.8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8</v>
      </c>
      <c r="X41" s="33">
        <f t="shared" si="12"/>
        <v>2</v>
      </c>
      <c r="Y41" s="35">
        <f t="shared" si="13"/>
        <v>0.8</v>
      </c>
    </row>
    <row r="42" spans="1:25" ht="14.6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10</v>
      </c>
      <c r="H42" s="33">
        <f t="shared" si="8"/>
        <v>0</v>
      </c>
      <c r="I42" s="35">
        <f t="shared" si="9"/>
        <v>1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10</v>
      </c>
      <c r="X42" s="33">
        <f t="shared" si="12"/>
        <v>0</v>
      </c>
      <c r="Y42" s="35">
        <f t="shared" si="13"/>
        <v>1</v>
      </c>
    </row>
    <row r="43" spans="1:25" ht="14.6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25" ht="14.6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10</v>
      </c>
      <c r="H44" s="33">
        <f t="shared" si="8"/>
        <v>0</v>
      </c>
      <c r="I44" s="35">
        <f t="shared" si="9"/>
        <v>1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10</v>
      </c>
      <c r="X44" s="33">
        <f t="shared" si="12"/>
        <v>0</v>
      </c>
      <c r="Y44" s="35">
        <f t="shared" si="13"/>
        <v>1</v>
      </c>
    </row>
    <row r="45" spans="1:25" ht="14.6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8"/>
        <v>0</v>
      </c>
      <c r="I45" s="35">
        <f t="shared" si="9"/>
        <v>1</v>
      </c>
      <c r="J45" s="36">
        <v>2</v>
      </c>
      <c r="K45" s="34">
        <v>1</v>
      </c>
      <c r="L45" s="33">
        <f>J45-K45</f>
        <v>1</v>
      </c>
      <c r="M45" s="35">
        <f>K45/J45</f>
        <v>0.5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4</v>
      </c>
      <c r="X45" s="33">
        <f t="shared" si="12"/>
        <v>1</v>
      </c>
      <c r="Y45" s="35">
        <f t="shared" si="13"/>
        <v>0.8</v>
      </c>
    </row>
    <row r="46" spans="1:25" ht="14.6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5</v>
      </c>
      <c r="S46" s="34">
        <v>1</v>
      </c>
      <c r="T46" s="33">
        <f>R46-S46</f>
        <v>4</v>
      </c>
      <c r="U46" s="35">
        <f>S46/R46</f>
        <v>0.2</v>
      </c>
      <c r="V46" s="33">
        <f t="shared" si="10"/>
        <v>18</v>
      </c>
      <c r="W46" s="33">
        <f t="shared" si="11"/>
        <v>14</v>
      </c>
      <c r="X46" s="33">
        <f t="shared" si="12"/>
        <v>4</v>
      </c>
      <c r="Y46" s="35">
        <f t="shared" si="13"/>
        <v>0.77777777777777779</v>
      </c>
    </row>
    <row r="47" spans="1:25" ht="14.6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24</v>
      </c>
      <c r="H47" s="33">
        <f t="shared" si="8"/>
        <v>6</v>
      </c>
      <c r="I47" s="35">
        <f t="shared" si="9"/>
        <v>0.8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24</v>
      </c>
      <c r="X47" s="33">
        <f t="shared" si="12"/>
        <v>6</v>
      </c>
      <c r="Y47" s="35">
        <f t="shared" si="13"/>
        <v>0.8</v>
      </c>
    </row>
    <row r="48" spans="1:25" ht="14.6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1</v>
      </c>
      <c r="H48" s="33">
        <f t="shared" si="8"/>
        <v>4</v>
      </c>
      <c r="I48" s="35">
        <f t="shared" si="9"/>
        <v>0.2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1</v>
      </c>
      <c r="X48" s="33">
        <f t="shared" si="12"/>
        <v>4</v>
      </c>
      <c r="Y48" s="35">
        <f t="shared" si="13"/>
        <v>0.2</v>
      </c>
    </row>
    <row r="49" spans="1:25" ht="14.6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14</v>
      </c>
      <c r="L49" s="33">
        <f>J49-K49</f>
        <v>0</v>
      </c>
      <c r="M49" s="35">
        <f>K49/J49</f>
        <v>1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23</v>
      </c>
      <c r="X49" s="33">
        <f t="shared" si="12"/>
        <v>0</v>
      </c>
      <c r="Y49" s="35">
        <f t="shared" si="13"/>
        <v>1</v>
      </c>
    </row>
    <row r="50" spans="1:25" ht="14.6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6</v>
      </c>
      <c r="H50" s="33">
        <f t="shared" si="8"/>
        <v>4</v>
      </c>
      <c r="I50" s="35">
        <f t="shared" si="9"/>
        <v>0.6</v>
      </c>
      <c r="J50" s="36"/>
      <c r="K50" s="34"/>
      <c r="L50" s="33"/>
      <c r="M50" s="35"/>
      <c r="N50" s="33">
        <v>2</v>
      </c>
      <c r="O50" s="34">
        <v>1</v>
      </c>
      <c r="P50" s="33">
        <f>N50-O50</f>
        <v>1</v>
      </c>
      <c r="Q50" s="35">
        <f>O50/N50</f>
        <v>0.5</v>
      </c>
      <c r="R50" s="33"/>
      <c r="S50" s="34"/>
      <c r="T50" s="33"/>
      <c r="U50" s="35"/>
      <c r="V50" s="33">
        <f t="shared" si="10"/>
        <v>12</v>
      </c>
      <c r="W50" s="33">
        <f t="shared" si="11"/>
        <v>7</v>
      </c>
      <c r="X50" s="33">
        <f t="shared" si="12"/>
        <v>5</v>
      </c>
      <c r="Y50" s="35">
        <f t="shared" si="13"/>
        <v>0.58333333333333337</v>
      </c>
    </row>
    <row r="51" spans="1:25" ht="14.6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4</v>
      </c>
      <c r="L51" s="33">
        <f>J51-K51</f>
        <v>1</v>
      </c>
      <c r="M51" s="35">
        <f>K51/J51</f>
        <v>0.8</v>
      </c>
      <c r="N51" s="33">
        <v>5</v>
      </c>
      <c r="O51" s="34">
        <v>5</v>
      </c>
      <c r="P51" s="33">
        <f>N51-O51</f>
        <v>0</v>
      </c>
      <c r="Q51" s="35">
        <f>O51/N51</f>
        <v>1</v>
      </c>
      <c r="R51" s="33"/>
      <c r="S51" s="34"/>
      <c r="T51" s="33"/>
      <c r="U51" s="35"/>
      <c r="V51" s="33">
        <f t="shared" si="10"/>
        <v>24</v>
      </c>
      <c r="W51" s="33">
        <f t="shared" si="11"/>
        <v>23</v>
      </c>
      <c r="X51" s="33">
        <f t="shared" si="12"/>
        <v>1</v>
      </c>
      <c r="Y51" s="35">
        <f t="shared" si="13"/>
        <v>0.95833333333333337</v>
      </c>
    </row>
    <row r="52" spans="1:25" ht="14.6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5</v>
      </c>
      <c r="H52" s="33">
        <f t="shared" si="8"/>
        <v>0</v>
      </c>
      <c r="I52" s="35">
        <f t="shared" si="9"/>
        <v>1</v>
      </c>
      <c r="J52" s="36">
        <v>1</v>
      </c>
      <c r="K52" s="34">
        <v>1</v>
      </c>
      <c r="L52" s="33">
        <f>J52-K52</f>
        <v>0</v>
      </c>
      <c r="M52" s="35">
        <f>K52/J52</f>
        <v>1</v>
      </c>
      <c r="N52" s="33">
        <v>2</v>
      </c>
      <c r="O52" s="34">
        <v>0</v>
      </c>
      <c r="P52" s="33">
        <f>N52-O52</f>
        <v>2</v>
      </c>
      <c r="Q52" s="35">
        <f>O52/N52</f>
        <v>0</v>
      </c>
      <c r="R52" s="33"/>
      <c r="S52" s="34"/>
      <c r="T52" s="33"/>
      <c r="U52" s="35"/>
      <c r="V52" s="33">
        <f t="shared" si="10"/>
        <v>8</v>
      </c>
      <c r="W52" s="33">
        <f t="shared" si="11"/>
        <v>6</v>
      </c>
      <c r="X52" s="33">
        <f t="shared" si="12"/>
        <v>2</v>
      </c>
      <c r="Y52" s="35">
        <f t="shared" si="13"/>
        <v>0.75</v>
      </c>
    </row>
    <row r="53" spans="1:25" ht="14.6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8"/>
        <v>0</v>
      </c>
      <c r="I53" s="35">
        <f t="shared" si="9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20</v>
      </c>
      <c r="X53" s="33">
        <f t="shared" si="12"/>
        <v>0</v>
      </c>
      <c r="Y53" s="35">
        <f t="shared" si="13"/>
        <v>1</v>
      </c>
    </row>
    <row r="54" spans="1:25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27">
        <f>SUM(G39:G53)</f>
        <v>132</v>
      </c>
      <c r="H54" s="27">
        <f>SUM(H39:H53)</f>
        <v>30</v>
      </c>
      <c r="I54" s="28">
        <f t="shared" si="9"/>
        <v>0.81481481481481477</v>
      </c>
      <c r="J54" s="27">
        <f>SUM(J39:J53)</f>
        <v>22</v>
      </c>
      <c r="K54" s="27">
        <f>SUM(K39:K53)</f>
        <v>20</v>
      </c>
      <c r="L54" s="27">
        <f>SUM(L39:L53)</f>
        <v>2</v>
      </c>
      <c r="M54" s="28">
        <f>K54/J54</f>
        <v>0.90909090909090906</v>
      </c>
      <c r="N54" s="27">
        <f>SUM(N39:N53)</f>
        <v>20</v>
      </c>
      <c r="O54" s="27">
        <f>SUM(O39:O53)</f>
        <v>10</v>
      </c>
      <c r="P54" s="27">
        <f>N54-O54</f>
        <v>10</v>
      </c>
      <c r="Q54" s="28">
        <f>O54/N54</f>
        <v>0.5</v>
      </c>
      <c r="R54" s="27">
        <f>SUM(R39:R53)</f>
        <v>5</v>
      </c>
      <c r="S54" s="27">
        <f>SUM(S39:S53)</f>
        <v>1</v>
      </c>
      <c r="T54" s="27">
        <f>R54-S54</f>
        <v>4</v>
      </c>
      <c r="U54" s="28">
        <f>S54/R54</f>
        <v>0.2</v>
      </c>
      <c r="V54" s="27">
        <f>SUM(V39:V53)</f>
        <v>209</v>
      </c>
      <c r="W54" s="27">
        <f>SUM(W39:W53)</f>
        <v>163</v>
      </c>
      <c r="X54" s="27">
        <f>SUM(X39:X53)</f>
        <v>46</v>
      </c>
      <c r="Y54" s="28">
        <f t="shared" si="13"/>
        <v>0.77990430622009566</v>
      </c>
    </row>
    <row r="55" spans="1:25" ht="14.6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>
        <v>1</v>
      </c>
      <c r="L55" s="40">
        <f>J55-K55</f>
        <v>2</v>
      </c>
      <c r="M55" s="42">
        <f>K55/J55</f>
        <v>0.33333333333333331</v>
      </c>
      <c r="N55" s="40">
        <v>3</v>
      </c>
      <c r="O55" s="41">
        <v>0</v>
      </c>
      <c r="P55" s="40">
        <v>3</v>
      </c>
      <c r="Q55" s="42">
        <f>O55/N55</f>
        <v>0</v>
      </c>
      <c r="R55" s="42"/>
      <c r="S55" s="43"/>
      <c r="T55" s="42"/>
      <c r="U55" s="42"/>
      <c r="V55" s="40">
        <f>F55+J55+N55</f>
        <v>13</v>
      </c>
      <c r="W55" s="40">
        <f>G55+K55+O55</f>
        <v>8</v>
      </c>
      <c r="X55" s="40">
        <f t="shared" ref="X55:X69" si="15">V55-W55</f>
        <v>5</v>
      </c>
      <c r="Y55" s="42">
        <f t="shared" si="13"/>
        <v>0.61538461538461542</v>
      </c>
    </row>
    <row r="56" spans="1:25" ht="14.6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>
        <v>3</v>
      </c>
      <c r="L56" s="40">
        <f>J56-K56</f>
        <v>0</v>
      </c>
      <c r="M56" s="42">
        <f>K56/J56</f>
        <v>1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13</v>
      </c>
      <c r="X56" s="40">
        <f t="shared" si="15"/>
        <v>0</v>
      </c>
      <c r="Y56" s="42">
        <f t="shared" si="13"/>
        <v>1</v>
      </c>
    </row>
    <row r="57" spans="1:25" ht="14.6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  <c r="V57" s="40">
        <f>F57+N57</f>
        <v>12</v>
      </c>
      <c r="W57" s="40">
        <f>G57+O57</f>
        <v>12</v>
      </c>
      <c r="X57" s="40">
        <f t="shared" si="15"/>
        <v>0</v>
      </c>
      <c r="Y57" s="42">
        <f>W58/V57</f>
        <v>0.75</v>
      </c>
    </row>
    <row r="58" spans="1:25" ht="14.6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9</v>
      </c>
      <c r="H58" s="40">
        <f t="shared" si="14"/>
        <v>1</v>
      </c>
      <c r="I58" s="42">
        <f t="shared" si="9"/>
        <v>0.9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9</v>
      </c>
      <c r="X58" s="40">
        <f t="shared" si="15"/>
        <v>1</v>
      </c>
      <c r="Y58" s="42">
        <f t="shared" ref="Y58:Y86" si="18">W58/V58</f>
        <v>0.9</v>
      </c>
    </row>
    <row r="59" spans="1:25" ht="14.6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10</v>
      </c>
      <c r="H59" s="40">
        <f t="shared" si="14"/>
        <v>0</v>
      </c>
      <c r="I59" s="42">
        <f t="shared" si="9"/>
        <v>1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  <c r="V59" s="40">
        <f t="shared" si="16"/>
        <v>12</v>
      </c>
      <c r="W59" s="40">
        <f t="shared" si="17"/>
        <v>12</v>
      </c>
      <c r="X59" s="40">
        <f t="shared" si="15"/>
        <v>0</v>
      </c>
      <c r="Y59" s="42">
        <f t="shared" si="18"/>
        <v>1</v>
      </c>
    </row>
    <row r="60" spans="1:25" ht="14.6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3</v>
      </c>
      <c r="H60" s="40">
        <f t="shared" si="14"/>
        <v>11</v>
      </c>
      <c r="I60" s="42">
        <f t="shared" si="9"/>
        <v>0.21428571428571427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3</v>
      </c>
      <c r="X60" s="40">
        <f t="shared" si="15"/>
        <v>11</v>
      </c>
      <c r="Y60" s="42">
        <f t="shared" si="18"/>
        <v>0.21428571428571427</v>
      </c>
    </row>
    <row r="61" spans="1:25" ht="14.6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2</v>
      </c>
      <c r="H61" s="40">
        <f t="shared" si="14"/>
        <v>6</v>
      </c>
      <c r="I61" s="42">
        <f t="shared" ref="I61:I86" si="19">G61/F61</f>
        <v>0.25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2</v>
      </c>
      <c r="X61" s="40">
        <f t="shared" si="15"/>
        <v>6</v>
      </c>
      <c r="Y61" s="42">
        <f t="shared" si="18"/>
        <v>0.25</v>
      </c>
    </row>
    <row r="62" spans="1:25" ht="14.6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7</v>
      </c>
      <c r="H62" s="40">
        <f t="shared" si="14"/>
        <v>1</v>
      </c>
      <c r="I62" s="42">
        <f t="shared" si="19"/>
        <v>0.875</v>
      </c>
      <c r="J62" s="40">
        <v>3</v>
      </c>
      <c r="K62" s="41"/>
      <c r="L62" s="40">
        <f>J62-K62</f>
        <v>3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7</v>
      </c>
      <c r="X62" s="40">
        <f t="shared" si="15"/>
        <v>4</v>
      </c>
      <c r="Y62" s="42">
        <f t="shared" si="18"/>
        <v>0.63636363636363635</v>
      </c>
    </row>
    <row r="63" spans="1:25" ht="14.6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9</v>
      </c>
      <c r="H63" s="40">
        <f t="shared" si="14"/>
        <v>1</v>
      </c>
      <c r="I63" s="42">
        <f t="shared" si="19"/>
        <v>0.9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9</v>
      </c>
      <c r="X63" s="40">
        <f t="shared" si="15"/>
        <v>2</v>
      </c>
      <c r="Y63" s="42">
        <f t="shared" si="18"/>
        <v>0.81818181818181823</v>
      </c>
    </row>
    <row r="64" spans="1:25" ht="14.6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25" ht="14.6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3</v>
      </c>
      <c r="H65" s="40">
        <f t="shared" si="14"/>
        <v>3</v>
      </c>
      <c r="I65" s="42">
        <f t="shared" si="19"/>
        <v>0.5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3</v>
      </c>
      <c r="X65" s="40">
        <f t="shared" si="15"/>
        <v>3</v>
      </c>
      <c r="Y65" s="42">
        <f t="shared" si="18"/>
        <v>0.5</v>
      </c>
    </row>
    <row r="66" spans="1:25" ht="14.6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14"/>
        <v>0</v>
      </c>
      <c r="I66" s="42">
        <f t="shared" si="19"/>
        <v>1</v>
      </c>
      <c r="J66" s="40"/>
      <c r="K66" s="41"/>
      <c r="L66" s="40"/>
      <c r="M66" s="42"/>
      <c r="N66" s="40">
        <v>6</v>
      </c>
      <c r="O66" s="41">
        <v>5</v>
      </c>
      <c r="P66" s="40">
        <f>N66-O66</f>
        <v>1</v>
      </c>
      <c r="Q66" s="42">
        <f t="shared" ref="Q66:Q71" si="20">O66/N66</f>
        <v>0.83333333333333337</v>
      </c>
      <c r="R66" s="42"/>
      <c r="S66" s="43"/>
      <c r="T66" s="42"/>
      <c r="U66" s="42"/>
      <c r="V66" s="40">
        <f t="shared" si="16"/>
        <v>14</v>
      </c>
      <c r="W66" s="40">
        <f t="shared" si="17"/>
        <v>13</v>
      </c>
      <c r="X66" s="40">
        <f t="shared" si="15"/>
        <v>1</v>
      </c>
      <c r="Y66" s="42">
        <f t="shared" si="18"/>
        <v>0.9285714285714286</v>
      </c>
    </row>
    <row r="67" spans="1:25" ht="14.6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14</v>
      </c>
      <c r="H67" s="40">
        <f t="shared" si="14"/>
        <v>0</v>
      </c>
      <c r="I67" s="42">
        <f t="shared" si="19"/>
        <v>1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14</v>
      </c>
      <c r="X67" s="40">
        <f t="shared" si="15"/>
        <v>2</v>
      </c>
      <c r="Y67" s="42">
        <f t="shared" si="18"/>
        <v>0.875</v>
      </c>
    </row>
    <row r="68" spans="1:25" ht="14.6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20</v>
      </c>
      <c r="H68" s="40">
        <f t="shared" si="14"/>
        <v>10</v>
      </c>
      <c r="I68" s="42">
        <f t="shared" si="19"/>
        <v>0.66666666666666663</v>
      </c>
      <c r="J68" s="40"/>
      <c r="K68" s="41"/>
      <c r="L68" s="40"/>
      <c r="M68" s="42"/>
      <c r="N68" s="40">
        <v>2</v>
      </c>
      <c r="O68" s="41">
        <v>0</v>
      </c>
      <c r="P68" s="40">
        <f>N68-O68</f>
        <v>2</v>
      </c>
      <c r="Q68" s="42">
        <f t="shared" si="20"/>
        <v>0</v>
      </c>
      <c r="R68" s="42"/>
      <c r="S68" s="43"/>
      <c r="T68" s="42"/>
      <c r="U68" s="42"/>
      <c r="V68" s="40">
        <f t="shared" si="16"/>
        <v>32</v>
      </c>
      <c r="W68" s="40">
        <f t="shared" si="17"/>
        <v>20</v>
      </c>
      <c r="X68" s="40">
        <f t="shared" si="15"/>
        <v>12</v>
      </c>
      <c r="Y68" s="42">
        <f t="shared" si="18"/>
        <v>0.625</v>
      </c>
    </row>
    <row r="69" spans="1:25" ht="14.6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9</v>
      </c>
      <c r="H69" s="40">
        <f t="shared" si="14"/>
        <v>6</v>
      </c>
      <c r="I69" s="42">
        <f t="shared" si="19"/>
        <v>0.6</v>
      </c>
      <c r="J69" s="40"/>
      <c r="K69" s="41"/>
      <c r="L69" s="40"/>
      <c r="M69" s="42"/>
      <c r="N69" s="40">
        <v>2</v>
      </c>
      <c r="O69" s="41">
        <v>2</v>
      </c>
      <c r="P69" s="40">
        <f>N69-O69</f>
        <v>0</v>
      </c>
      <c r="Q69" s="42">
        <f t="shared" si="20"/>
        <v>1</v>
      </c>
      <c r="R69" s="42"/>
      <c r="S69" s="43"/>
      <c r="T69" s="42"/>
      <c r="U69" s="42"/>
      <c r="V69" s="40">
        <f t="shared" si="16"/>
        <v>17</v>
      </c>
      <c r="W69" s="40">
        <f t="shared" si="17"/>
        <v>11</v>
      </c>
      <c r="X69" s="40">
        <f t="shared" si="15"/>
        <v>6</v>
      </c>
      <c r="Y69" s="42">
        <f t="shared" si="18"/>
        <v>0.6470588235294118</v>
      </c>
    </row>
    <row r="70" spans="1:25" s="44" customFormat="1" ht="14.6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127</v>
      </c>
      <c r="H70" s="27">
        <f>SUM(H55:H69)</f>
        <v>39</v>
      </c>
      <c r="I70" s="28">
        <f t="shared" si="19"/>
        <v>0.76506024096385539</v>
      </c>
      <c r="J70" s="27">
        <f>SUM(J55:J69)</f>
        <v>9</v>
      </c>
      <c r="K70" s="27">
        <f>SUM(K55:K69)</f>
        <v>4</v>
      </c>
      <c r="L70" s="27">
        <f>J70-K70</f>
        <v>5</v>
      </c>
      <c r="M70" s="28">
        <f>K70/J70</f>
        <v>0.44444444444444442</v>
      </c>
      <c r="N70" s="27">
        <f>SUM(N55:N69)</f>
        <v>20</v>
      </c>
      <c r="O70" s="27">
        <f>SUM(O55:O69)</f>
        <v>11</v>
      </c>
      <c r="P70" s="27">
        <f>SUM(P55:P69)</f>
        <v>9</v>
      </c>
      <c r="Q70" s="28">
        <f t="shared" si="20"/>
        <v>0.55000000000000004</v>
      </c>
      <c r="R70" s="28"/>
      <c r="S70" s="28"/>
      <c r="T70" s="28"/>
      <c r="U70" s="28"/>
      <c r="V70" s="27">
        <f>SUM(V55:V69)</f>
        <v>195</v>
      </c>
      <c r="W70" s="27">
        <f>SUM(W55:W69)</f>
        <v>142</v>
      </c>
      <c r="X70" s="27">
        <f>SUM(X55:X69)</f>
        <v>53</v>
      </c>
      <c r="Y70" s="28">
        <f t="shared" si="18"/>
        <v>0.72820512820512817</v>
      </c>
    </row>
    <row r="71" spans="1:25" ht="14.6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>
        <v>1</v>
      </c>
      <c r="P71" s="47">
        <f>N71-O71</f>
        <v>1</v>
      </c>
      <c r="Q71" s="49">
        <f t="shared" si="20"/>
        <v>0.5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1</v>
      </c>
      <c r="X71" s="47">
        <f t="shared" ref="X71:X84" si="24">V71-W71</f>
        <v>3</v>
      </c>
      <c r="Y71" s="49">
        <f t="shared" si="18"/>
        <v>0.25</v>
      </c>
    </row>
    <row r="72" spans="1:25" ht="14.6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14</v>
      </c>
      <c r="H72" s="47">
        <f t="shared" si="21"/>
        <v>0</v>
      </c>
      <c r="I72" s="49">
        <f t="shared" si="19"/>
        <v>1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14</v>
      </c>
      <c r="X72" s="47">
        <f t="shared" si="24"/>
        <v>0</v>
      </c>
      <c r="Y72" s="49">
        <f t="shared" si="18"/>
        <v>1</v>
      </c>
    </row>
    <row r="73" spans="1:25" ht="14.6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1</v>
      </c>
      <c r="H73" s="47">
        <f t="shared" si="21"/>
        <v>4</v>
      </c>
      <c r="I73" s="49">
        <f t="shared" si="19"/>
        <v>0.2</v>
      </c>
      <c r="J73" s="50">
        <v>5</v>
      </c>
      <c r="K73" s="48"/>
      <c r="L73" s="47">
        <f>J73-K73</f>
        <v>5</v>
      </c>
      <c r="M73" s="49">
        <f>K73/J73</f>
        <v>0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1</v>
      </c>
      <c r="X73" s="47">
        <f t="shared" si="24"/>
        <v>9</v>
      </c>
      <c r="Y73" s="49">
        <f t="shared" si="18"/>
        <v>0.1</v>
      </c>
    </row>
    <row r="74" spans="1:25" ht="14.6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28</v>
      </c>
      <c r="H74" s="47">
        <f t="shared" si="21"/>
        <v>33</v>
      </c>
      <c r="I74" s="49">
        <f t="shared" si="19"/>
        <v>0.45901639344262296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28</v>
      </c>
      <c r="X74" s="47">
        <f t="shared" si="24"/>
        <v>33</v>
      </c>
      <c r="Y74" s="49">
        <f t="shared" si="18"/>
        <v>0.45901639344262296</v>
      </c>
    </row>
    <row r="75" spans="1:25" ht="14.6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21"/>
        <v>0</v>
      </c>
      <c r="I75" s="49">
        <f t="shared" si="19"/>
        <v>1</v>
      </c>
      <c r="J75" s="50">
        <v>2</v>
      </c>
      <c r="K75" s="48">
        <v>2</v>
      </c>
      <c r="L75" s="47">
        <f>J75-K75</f>
        <v>0</v>
      </c>
      <c r="M75" s="49">
        <f>K75/J75</f>
        <v>1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17</v>
      </c>
      <c r="X75" s="47">
        <f t="shared" si="24"/>
        <v>1</v>
      </c>
      <c r="Y75" s="49">
        <f t="shared" si="18"/>
        <v>0.94444444444444442</v>
      </c>
    </row>
    <row r="76" spans="1:25" ht="14.6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5</v>
      </c>
      <c r="H76" s="47">
        <f t="shared" si="21"/>
        <v>12</v>
      </c>
      <c r="I76" s="49">
        <f t="shared" si="19"/>
        <v>0.29411764705882354</v>
      </c>
      <c r="J76" s="50"/>
      <c r="K76" s="48"/>
      <c r="L76" s="47"/>
      <c r="M76" s="49"/>
      <c r="N76" s="47">
        <v>5</v>
      </c>
      <c r="O76" s="48">
        <v>5</v>
      </c>
      <c r="P76" s="47">
        <f>N76-O76</f>
        <v>0</v>
      </c>
      <c r="Q76" s="49">
        <f>O76/N76</f>
        <v>1</v>
      </c>
      <c r="R76" s="49"/>
      <c r="S76" s="51"/>
      <c r="T76" s="49"/>
      <c r="U76" s="49"/>
      <c r="V76" s="47">
        <f t="shared" si="22"/>
        <v>22</v>
      </c>
      <c r="W76" s="47">
        <f t="shared" si="23"/>
        <v>10</v>
      </c>
      <c r="X76" s="47">
        <f t="shared" si="24"/>
        <v>12</v>
      </c>
      <c r="Y76" s="49">
        <f t="shared" si="18"/>
        <v>0.45454545454545453</v>
      </c>
    </row>
    <row r="77" spans="1:25" ht="14.6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1</v>
      </c>
      <c r="H77" s="47">
        <f t="shared" si="21"/>
        <v>6</v>
      </c>
      <c r="I77" s="49">
        <f t="shared" si="19"/>
        <v>0.14285714285714285</v>
      </c>
      <c r="J77" s="50"/>
      <c r="K77" s="48"/>
      <c r="L77" s="47"/>
      <c r="M77" s="49"/>
      <c r="N77" s="47">
        <v>10</v>
      </c>
      <c r="O77" s="48">
        <v>0</v>
      </c>
      <c r="P77" s="47">
        <f>N77-O77</f>
        <v>10</v>
      </c>
      <c r="Q77" s="49">
        <f>O77/N77</f>
        <v>0</v>
      </c>
      <c r="R77" s="49"/>
      <c r="S77" s="51"/>
      <c r="T77" s="49"/>
      <c r="U77" s="49"/>
      <c r="V77" s="47">
        <f t="shared" si="22"/>
        <v>17</v>
      </c>
      <c r="W77" s="47">
        <f t="shared" si="23"/>
        <v>1</v>
      </c>
      <c r="X77" s="47">
        <f t="shared" si="24"/>
        <v>16</v>
      </c>
      <c r="Y77" s="49">
        <f t="shared" si="18"/>
        <v>5.8823529411764705E-2</v>
      </c>
    </row>
    <row r="78" spans="1:25" ht="14.6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13</v>
      </c>
      <c r="H78" s="47">
        <f t="shared" si="21"/>
        <v>15</v>
      </c>
      <c r="I78" s="49">
        <f t="shared" si="19"/>
        <v>0.4642857142857143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5</v>
      </c>
      <c r="P78" s="47">
        <f>N78-O78</f>
        <v>2</v>
      </c>
      <c r="Q78" s="49">
        <f>O78/N78</f>
        <v>0.7142857142857143</v>
      </c>
      <c r="R78" s="49"/>
      <c r="S78" s="51"/>
      <c r="T78" s="49"/>
      <c r="U78" s="49"/>
      <c r="V78" s="47">
        <f t="shared" si="22"/>
        <v>39</v>
      </c>
      <c r="W78" s="47">
        <f t="shared" si="23"/>
        <v>18</v>
      </c>
      <c r="X78" s="47">
        <f t="shared" si="24"/>
        <v>21</v>
      </c>
      <c r="Y78" s="49">
        <f t="shared" si="18"/>
        <v>0.46153846153846156</v>
      </c>
    </row>
    <row r="79" spans="1:25" ht="14.6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2</v>
      </c>
      <c r="H79" s="47">
        <f t="shared" si="21"/>
        <v>8</v>
      </c>
      <c r="I79" s="49">
        <f t="shared" si="19"/>
        <v>0.2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2</v>
      </c>
      <c r="X79" s="47">
        <f t="shared" si="24"/>
        <v>8</v>
      </c>
      <c r="Y79" s="49">
        <f t="shared" si="18"/>
        <v>0.2</v>
      </c>
    </row>
    <row r="80" spans="1:25" ht="14.6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6</v>
      </c>
      <c r="H80" s="47">
        <f t="shared" si="21"/>
        <v>4</v>
      </c>
      <c r="I80" s="49">
        <f t="shared" si="19"/>
        <v>0.6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6</v>
      </c>
      <c r="X80" s="47">
        <f t="shared" si="24"/>
        <v>4</v>
      </c>
      <c r="Y80" s="49">
        <f t="shared" si="18"/>
        <v>0.6</v>
      </c>
    </row>
    <row r="81" spans="1:25" ht="14.6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9</v>
      </c>
      <c r="H81" s="47">
        <f t="shared" si="21"/>
        <v>1</v>
      </c>
      <c r="I81" s="49">
        <f t="shared" si="19"/>
        <v>0.9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9</v>
      </c>
      <c r="X81" s="47">
        <f t="shared" si="24"/>
        <v>1</v>
      </c>
      <c r="Y81" s="49">
        <f t="shared" si="18"/>
        <v>0.9</v>
      </c>
    </row>
    <row r="82" spans="1:25" ht="14.6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6</v>
      </c>
      <c r="H82" s="47">
        <f t="shared" si="21"/>
        <v>2</v>
      </c>
      <c r="I82" s="49">
        <f t="shared" si="19"/>
        <v>0.75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6</v>
      </c>
      <c r="X82" s="47">
        <f t="shared" si="24"/>
        <v>2</v>
      </c>
      <c r="Y82" s="49">
        <f t="shared" si="18"/>
        <v>0.75</v>
      </c>
    </row>
    <row r="83" spans="1:25" ht="14.6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9</v>
      </c>
      <c r="H83" s="47">
        <f t="shared" si="21"/>
        <v>0</v>
      </c>
      <c r="I83" s="49">
        <f t="shared" si="19"/>
        <v>1</v>
      </c>
      <c r="J83" s="50"/>
      <c r="K83" s="48"/>
      <c r="L83" s="47"/>
      <c r="M83" s="49"/>
      <c r="N83" s="47">
        <v>2</v>
      </c>
      <c r="O83" s="48">
        <v>0</v>
      </c>
      <c r="P83" s="47">
        <f>N83-O83</f>
        <v>2</v>
      </c>
      <c r="Q83" s="49">
        <f>O83/N83</f>
        <v>0</v>
      </c>
      <c r="R83" s="49"/>
      <c r="S83" s="51"/>
      <c r="T83" s="49"/>
      <c r="U83" s="49"/>
      <c r="V83" s="47">
        <f t="shared" si="22"/>
        <v>11</v>
      </c>
      <c r="W83" s="47">
        <f t="shared" si="23"/>
        <v>9</v>
      </c>
      <c r="X83" s="47">
        <f t="shared" si="24"/>
        <v>2</v>
      </c>
      <c r="Y83" s="49">
        <f t="shared" si="18"/>
        <v>0.81818181818181823</v>
      </c>
    </row>
    <row r="84" spans="1:25" ht="14.6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4</v>
      </c>
      <c r="H84" s="47">
        <f t="shared" si="21"/>
        <v>4</v>
      </c>
      <c r="I84" s="49">
        <f t="shared" si="19"/>
        <v>0.5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4</v>
      </c>
      <c r="X84" s="47">
        <f t="shared" si="24"/>
        <v>6</v>
      </c>
      <c r="Y84" s="49">
        <f t="shared" si="18"/>
        <v>0.4</v>
      </c>
    </row>
    <row r="85" spans="1:25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113</v>
      </c>
      <c r="H85" s="27">
        <f>SUM(H71:H84)</f>
        <v>91</v>
      </c>
      <c r="I85" s="28">
        <f t="shared" si="19"/>
        <v>0.55392156862745101</v>
      </c>
      <c r="J85" s="27">
        <f>SUM(J71:J84)</f>
        <v>11</v>
      </c>
      <c r="K85" s="27">
        <f>SUM(K71:K84)</f>
        <v>2</v>
      </c>
      <c r="L85" s="27">
        <f>J85-K85</f>
        <v>9</v>
      </c>
      <c r="M85" s="28">
        <f>K85/J85</f>
        <v>0.18181818181818182</v>
      </c>
      <c r="N85" s="27">
        <f>SUM(N71:N84)</f>
        <v>29</v>
      </c>
      <c r="O85" s="27">
        <f>SUM(O71:O84)</f>
        <v>11</v>
      </c>
      <c r="P85" s="27">
        <f>SUM(P71:P84)</f>
        <v>18</v>
      </c>
      <c r="Q85" s="28">
        <f>O85/N85</f>
        <v>0.37931034482758619</v>
      </c>
      <c r="R85" s="28"/>
      <c r="S85" s="28"/>
      <c r="T85" s="28"/>
      <c r="U85" s="28"/>
      <c r="V85" s="27">
        <f>SUM(V71:V84)</f>
        <v>244</v>
      </c>
      <c r="W85" s="27">
        <f>SUM(W71:W84)</f>
        <v>126</v>
      </c>
      <c r="X85" s="27">
        <f>SUM(X71:X84)</f>
        <v>118</v>
      </c>
      <c r="Y85" s="28">
        <f t="shared" si="18"/>
        <v>0.51639344262295084</v>
      </c>
    </row>
    <row r="86" spans="1:25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997</v>
      </c>
      <c r="G86" s="27">
        <f>G38+G54+G70+G85</f>
        <v>700</v>
      </c>
      <c r="H86" s="27">
        <f>H38+H54+H70+H85</f>
        <v>297</v>
      </c>
      <c r="I86" s="28">
        <f t="shared" si="19"/>
        <v>0.70210631895687059</v>
      </c>
      <c r="J86" s="27">
        <f>J38+J54+J70+J85</f>
        <v>83</v>
      </c>
      <c r="K86" s="27">
        <f>K38+K54+K70+K85</f>
        <v>47</v>
      </c>
      <c r="L86" s="27">
        <f>L38+L54+L70+L85</f>
        <v>36</v>
      </c>
      <c r="M86" s="28">
        <f>K86/J86</f>
        <v>0.5662650602409639</v>
      </c>
      <c r="N86" s="27">
        <f>N38+N54+N70+N85</f>
        <v>172</v>
      </c>
      <c r="O86" s="27">
        <f>O38+O54+O70+O85</f>
        <v>78</v>
      </c>
      <c r="P86" s="27">
        <f>P38+P54+P70+P85</f>
        <v>94</v>
      </c>
      <c r="Q86" s="28">
        <f>O86/N86</f>
        <v>0.45348837209302323</v>
      </c>
      <c r="R86" s="53">
        <f>R38+R54</f>
        <v>9</v>
      </c>
      <c r="S86" s="53">
        <f>S38+S54</f>
        <v>3</v>
      </c>
      <c r="T86" s="53">
        <f>T38+T54</f>
        <v>6</v>
      </c>
      <c r="U86" s="28">
        <f>S86/R86</f>
        <v>0.33333333333333331</v>
      </c>
      <c r="V86" s="27">
        <f>V38+V54+V70+V85</f>
        <v>1261</v>
      </c>
      <c r="W86" s="27">
        <f>G86+K86+O86+S86</f>
        <v>828</v>
      </c>
      <c r="X86" s="27">
        <f>V86-W86</f>
        <v>433</v>
      </c>
      <c r="Y86" s="28">
        <f t="shared" si="18"/>
        <v>0.65662172878667724</v>
      </c>
    </row>
    <row r="87" spans="1:25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25" ht="12.7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25" ht="12.75" customHeight="1">
      <c r="A92" s="99" t="s">
        <v>232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465</v>
      </c>
      <c r="G96" s="58">
        <f t="shared" si="25"/>
        <v>328</v>
      </c>
      <c r="H96" s="58">
        <f t="shared" si="25"/>
        <v>137</v>
      </c>
      <c r="I96" s="59">
        <f t="shared" si="25"/>
        <v>0.70537634408602146</v>
      </c>
      <c r="J96" s="58">
        <f t="shared" si="25"/>
        <v>41</v>
      </c>
      <c r="K96" s="58">
        <f t="shared" si="25"/>
        <v>21</v>
      </c>
      <c r="L96" s="58">
        <f t="shared" si="25"/>
        <v>20</v>
      </c>
      <c r="M96" s="59">
        <f t="shared" si="25"/>
        <v>0.51219512195121952</v>
      </c>
      <c r="N96" s="58">
        <f t="shared" si="25"/>
        <v>103</v>
      </c>
      <c r="O96" s="58">
        <f t="shared" si="25"/>
        <v>46</v>
      </c>
      <c r="P96" s="58">
        <f t="shared" si="25"/>
        <v>57</v>
      </c>
      <c r="Q96" s="59">
        <f t="shared" si="25"/>
        <v>0.44660194174757284</v>
      </c>
      <c r="R96" s="58">
        <f t="shared" si="25"/>
        <v>4</v>
      </c>
      <c r="S96" s="58">
        <f t="shared" si="25"/>
        <v>2</v>
      </c>
      <c r="T96" s="58">
        <f t="shared" si="25"/>
        <v>2</v>
      </c>
      <c r="U96" s="59">
        <f t="shared" si="25"/>
        <v>0.5</v>
      </c>
      <c r="V96" s="58">
        <f t="shared" si="25"/>
        <v>613</v>
      </c>
      <c r="W96" s="58">
        <f t="shared" si="25"/>
        <v>397</v>
      </c>
      <c r="X96" s="58">
        <f t="shared" si="25"/>
        <v>216</v>
      </c>
      <c r="Y96" s="59">
        <f t="shared" si="25"/>
        <v>0.64763458401305052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132</v>
      </c>
      <c r="H97" s="60">
        <f t="shared" si="26"/>
        <v>30</v>
      </c>
      <c r="I97" s="61">
        <f t="shared" si="26"/>
        <v>0.81481481481481477</v>
      </c>
      <c r="J97" s="60">
        <f t="shared" si="26"/>
        <v>22</v>
      </c>
      <c r="K97" s="60">
        <f t="shared" si="26"/>
        <v>20</v>
      </c>
      <c r="L97" s="60">
        <f t="shared" si="26"/>
        <v>2</v>
      </c>
      <c r="M97" s="61">
        <f t="shared" si="26"/>
        <v>0.90909090909090906</v>
      </c>
      <c r="N97" s="60">
        <f t="shared" si="26"/>
        <v>20</v>
      </c>
      <c r="O97" s="60">
        <f t="shared" si="26"/>
        <v>10</v>
      </c>
      <c r="P97" s="60">
        <f t="shared" si="26"/>
        <v>10</v>
      </c>
      <c r="Q97" s="61">
        <f t="shared" si="26"/>
        <v>0.5</v>
      </c>
      <c r="R97" s="60">
        <f t="shared" si="26"/>
        <v>5</v>
      </c>
      <c r="S97" s="60">
        <f t="shared" si="26"/>
        <v>1</v>
      </c>
      <c r="T97" s="60">
        <f t="shared" si="26"/>
        <v>4</v>
      </c>
      <c r="U97" s="61">
        <f t="shared" si="26"/>
        <v>0.2</v>
      </c>
      <c r="V97" s="60">
        <f t="shared" si="26"/>
        <v>209</v>
      </c>
      <c r="W97" s="60">
        <f t="shared" si="26"/>
        <v>163</v>
      </c>
      <c r="X97" s="60">
        <f t="shared" si="26"/>
        <v>46</v>
      </c>
      <c r="Y97" s="61">
        <f t="shared" si="26"/>
        <v>0.77990430622009566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127</v>
      </c>
      <c r="H98" s="62">
        <f t="shared" si="27"/>
        <v>39</v>
      </c>
      <c r="I98" s="63">
        <f t="shared" si="27"/>
        <v>0.76506024096385539</v>
      </c>
      <c r="J98" s="62">
        <f t="shared" si="27"/>
        <v>9</v>
      </c>
      <c r="K98" s="62">
        <f t="shared" si="27"/>
        <v>4</v>
      </c>
      <c r="L98" s="62">
        <f t="shared" si="27"/>
        <v>5</v>
      </c>
      <c r="M98" s="63">
        <f t="shared" si="27"/>
        <v>0.44444444444444442</v>
      </c>
      <c r="N98" s="62">
        <f t="shared" si="27"/>
        <v>20</v>
      </c>
      <c r="O98" s="62">
        <f t="shared" si="27"/>
        <v>11</v>
      </c>
      <c r="P98" s="62">
        <f t="shared" si="27"/>
        <v>9</v>
      </c>
      <c r="Q98" s="63">
        <f t="shared" si="27"/>
        <v>0.55000000000000004</v>
      </c>
      <c r="R98" s="63"/>
      <c r="S98" s="63"/>
      <c r="T98" s="63"/>
      <c r="U98" s="63"/>
      <c r="V98" s="62">
        <f>V70</f>
        <v>195</v>
      </c>
      <c r="W98" s="62">
        <f>W70</f>
        <v>142</v>
      </c>
      <c r="X98" s="62">
        <f>X70</f>
        <v>53</v>
      </c>
      <c r="Y98" s="63">
        <f>Y70</f>
        <v>0.72820512820512817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113</v>
      </c>
      <c r="H99" s="64">
        <f t="shared" si="28"/>
        <v>91</v>
      </c>
      <c r="I99" s="65">
        <f t="shared" si="28"/>
        <v>0.55392156862745101</v>
      </c>
      <c r="J99" s="64">
        <f t="shared" si="28"/>
        <v>11</v>
      </c>
      <c r="K99" s="64">
        <f t="shared" si="28"/>
        <v>2</v>
      </c>
      <c r="L99" s="64">
        <f t="shared" si="28"/>
        <v>9</v>
      </c>
      <c r="M99" s="65">
        <f t="shared" si="28"/>
        <v>0.18181818181818182</v>
      </c>
      <c r="N99" s="64">
        <f t="shared" si="28"/>
        <v>29</v>
      </c>
      <c r="O99" s="64">
        <f t="shared" si="28"/>
        <v>11</v>
      </c>
      <c r="P99" s="64">
        <f t="shared" si="28"/>
        <v>18</v>
      </c>
      <c r="Q99" s="65">
        <f t="shared" si="28"/>
        <v>0.37931034482758619</v>
      </c>
      <c r="R99" s="65"/>
      <c r="S99" s="65"/>
      <c r="T99" s="65"/>
      <c r="U99" s="65"/>
      <c r="V99" s="64">
        <f>V85</f>
        <v>244</v>
      </c>
      <c r="W99" s="64">
        <f>W85</f>
        <v>126</v>
      </c>
      <c r="X99" s="64">
        <f>X85</f>
        <v>118</v>
      </c>
      <c r="Y99" s="65">
        <f>Y85</f>
        <v>0.51639344262295084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997</v>
      </c>
      <c r="G100" s="18">
        <f t="shared" si="29"/>
        <v>700</v>
      </c>
      <c r="H100" s="18">
        <f t="shared" si="29"/>
        <v>297</v>
      </c>
      <c r="I100" s="66">
        <f t="shared" si="29"/>
        <v>0.70210631895687059</v>
      </c>
      <c r="J100" s="18">
        <f t="shared" si="29"/>
        <v>83</v>
      </c>
      <c r="K100" s="18">
        <f t="shared" si="29"/>
        <v>47</v>
      </c>
      <c r="L100" s="18">
        <f t="shared" si="29"/>
        <v>36</v>
      </c>
      <c r="M100" s="66">
        <f t="shared" si="29"/>
        <v>0.5662650602409639</v>
      </c>
      <c r="N100" s="18">
        <f t="shared" si="29"/>
        <v>172</v>
      </c>
      <c r="O100" s="18">
        <f t="shared" si="29"/>
        <v>78</v>
      </c>
      <c r="P100" s="18">
        <f t="shared" si="29"/>
        <v>94</v>
      </c>
      <c r="Q100" s="66">
        <f t="shared" si="29"/>
        <v>0.45348837209302323</v>
      </c>
      <c r="R100" s="67">
        <f t="shared" ref="R100:X100" si="30">R86</f>
        <v>9</v>
      </c>
      <c r="S100" s="67">
        <f t="shared" si="30"/>
        <v>3</v>
      </c>
      <c r="T100" s="67">
        <f t="shared" si="30"/>
        <v>6</v>
      </c>
      <c r="U100" s="66">
        <f t="shared" si="30"/>
        <v>0.33333333333333331</v>
      </c>
      <c r="V100" s="18">
        <f t="shared" si="30"/>
        <v>1261</v>
      </c>
      <c r="W100" s="18">
        <f t="shared" si="30"/>
        <v>828</v>
      </c>
      <c r="X100" s="18">
        <f t="shared" si="30"/>
        <v>433</v>
      </c>
      <c r="Y100" s="66">
        <f>W100/V100</f>
        <v>0.65662172878667724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11" spans="1:25" ht="38.85" customHeight="1">
      <c r="E111" s="124" t="s">
        <v>30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 customHeight="1">
      <c r="E113" s="128" t="s">
        <v>6</v>
      </c>
      <c r="F113" s="128"/>
      <c r="G113" s="128"/>
      <c r="H113" s="128"/>
      <c r="I113" s="129">
        <f>F86+J86</f>
        <v>1080</v>
      </c>
      <c r="J113" s="129"/>
      <c r="K113" s="129"/>
      <c r="L113" s="130">
        <f>G86+K86</f>
        <v>747</v>
      </c>
      <c r="M113" s="130"/>
      <c r="N113" s="130"/>
      <c r="O113" s="130">
        <f>I113-L113</f>
        <v>333</v>
      </c>
      <c r="P113" s="130"/>
      <c r="Q113" s="130"/>
      <c r="R113" s="131">
        <f>L113/I113</f>
        <v>0.69166666666666665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81</v>
      </c>
      <c r="M114" s="130"/>
      <c r="N114" s="130"/>
      <c r="O114" s="130">
        <f>I114-L114</f>
        <v>100</v>
      </c>
      <c r="P114" s="130"/>
      <c r="Q114" s="130"/>
      <c r="R114" s="131">
        <f>L114/I114</f>
        <v>0.44751381215469616</v>
      </c>
      <c r="S114" s="131"/>
      <c r="T114" s="131"/>
    </row>
    <row r="115" spans="5:20" ht="15.75" customHeight="1">
      <c r="E115" s="128" t="s">
        <v>8</v>
      </c>
      <c r="F115" s="128"/>
      <c r="G115" s="128"/>
      <c r="H115" s="128"/>
      <c r="I115" s="129">
        <f>SUM(I113:I114)</f>
        <v>1261</v>
      </c>
      <c r="J115" s="129"/>
      <c r="K115" s="129"/>
      <c r="L115" s="130">
        <f>SUM(L113:L114)</f>
        <v>828</v>
      </c>
      <c r="M115" s="130"/>
      <c r="N115" s="130"/>
      <c r="O115" s="130">
        <f>SUM(O113:O114)</f>
        <v>433</v>
      </c>
      <c r="P115" s="130"/>
      <c r="Q115" s="130"/>
      <c r="R115" s="131">
        <f>L115/I115</f>
        <v>0.65662172878667724</v>
      </c>
      <c r="S115" s="131"/>
      <c r="T115" s="131"/>
    </row>
    <row r="116" spans="5:20" ht="15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 ht="31.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2.7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25.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4.65" customHeight="1">
      <c r="E121" s="68" t="s">
        <v>54</v>
      </c>
      <c r="F121" s="71">
        <v>1976</v>
      </c>
      <c r="G121" s="71">
        <v>825</v>
      </c>
      <c r="H121" s="71">
        <f>F121-G121</f>
        <v>1151</v>
      </c>
      <c r="I121" s="72">
        <f>G121/F121</f>
        <v>0.41751012145748989</v>
      </c>
      <c r="J121" s="71">
        <v>452</v>
      </c>
      <c r="K121" s="71">
        <v>97</v>
      </c>
      <c r="L121" s="71">
        <f>J121-K121</f>
        <v>355</v>
      </c>
      <c r="M121" s="72">
        <f>K121/J121</f>
        <v>0.21460176991150443</v>
      </c>
    </row>
    <row r="122" spans="5:20" ht="14.65" customHeight="1">
      <c r="E122" s="68" t="s">
        <v>99</v>
      </c>
      <c r="F122" s="71">
        <v>1366</v>
      </c>
      <c r="G122" s="71">
        <v>410</v>
      </c>
      <c r="H122" s="71">
        <f>F122-G122</f>
        <v>956</v>
      </c>
      <c r="I122" s="72">
        <f>G122/F122</f>
        <v>0.3001464128843338</v>
      </c>
      <c r="J122" s="71">
        <v>414</v>
      </c>
      <c r="K122" s="71">
        <v>73</v>
      </c>
      <c r="L122" s="71">
        <f>J122-K122</f>
        <v>341</v>
      </c>
      <c r="M122" s="72">
        <f>K122/J122</f>
        <v>0.17632850241545894</v>
      </c>
    </row>
    <row r="123" spans="5:20" ht="14.65" customHeight="1">
      <c r="E123" s="68" t="s">
        <v>123</v>
      </c>
      <c r="F123" s="71">
        <v>1439</v>
      </c>
      <c r="G123" s="71">
        <v>441</v>
      </c>
      <c r="H123" s="71">
        <f>F123-G123</f>
        <v>998</v>
      </c>
      <c r="I123" s="72">
        <f>G123/F123</f>
        <v>0.30646282140375258</v>
      </c>
      <c r="J123" s="71">
        <v>374</v>
      </c>
      <c r="K123" s="71">
        <v>57</v>
      </c>
      <c r="L123" s="71">
        <f>J123-K123</f>
        <v>317</v>
      </c>
      <c r="M123" s="72">
        <f>K123/J123</f>
        <v>0.15240641711229946</v>
      </c>
    </row>
    <row r="124" spans="5:20" ht="14.65" customHeight="1">
      <c r="E124" s="68" t="s">
        <v>146</v>
      </c>
      <c r="F124" s="71">
        <v>1921</v>
      </c>
      <c r="G124" s="71">
        <v>737</v>
      </c>
      <c r="H124" s="71">
        <f>F124-G124</f>
        <v>1184</v>
      </c>
      <c r="I124" s="72">
        <f>G124/F124</f>
        <v>0.38365434669442999</v>
      </c>
      <c r="J124" s="71">
        <v>456</v>
      </c>
      <c r="K124" s="71">
        <v>65</v>
      </c>
      <c r="L124" s="71">
        <f>J124-K124</f>
        <v>391</v>
      </c>
      <c r="M124" s="72">
        <f>K124/J124</f>
        <v>0.14254385964912281</v>
      </c>
    </row>
    <row r="125" spans="5:20" ht="12.75" customHeight="1">
      <c r="E125" s="68" t="s">
        <v>175</v>
      </c>
      <c r="F125" s="68">
        <f>F121+F122+F123+F124</f>
        <v>6702</v>
      </c>
      <c r="G125" s="68">
        <f>G121+G122+G123+G124</f>
        <v>2413</v>
      </c>
      <c r="H125" s="68">
        <f>H121+H122+H123+H124</f>
        <v>4289</v>
      </c>
      <c r="I125" s="73">
        <f>G125/F125</f>
        <v>0.36004177857356012</v>
      </c>
      <c r="J125" s="68">
        <f>J121+J122+J123+J124</f>
        <v>1696</v>
      </c>
      <c r="K125" s="68">
        <f>K121+K122+K123+K124</f>
        <v>292</v>
      </c>
      <c r="L125" s="68">
        <f>L121+L122+L123+L124</f>
        <v>1404</v>
      </c>
      <c r="M125" s="73">
        <f>K125/J125</f>
        <v>0.17216981132075471</v>
      </c>
    </row>
    <row r="126" spans="5:20" ht="12.75" customHeight="1">
      <c r="E126" s="74" t="s">
        <v>184</v>
      </c>
      <c r="H126" s="75"/>
    </row>
    <row r="127" spans="5:20" ht="12.75" customHeight="1">
      <c r="E127" s="74" t="s">
        <v>185</v>
      </c>
      <c r="H127" s="75"/>
    </row>
    <row r="137" spans="1:21" ht="12.7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2.7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2.7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2.75" customHeight="1">
      <c r="A140" s="99" t="s">
        <v>231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2.7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2.7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2.75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506</v>
      </c>
      <c r="G143" s="76">
        <f t="shared" si="31"/>
        <v>349</v>
      </c>
      <c r="H143" s="76">
        <f>F143-G143</f>
        <v>157</v>
      </c>
      <c r="I143" s="77">
        <f>G143/F143</f>
        <v>0.68972332015810278</v>
      </c>
      <c r="J143" s="78">
        <f t="shared" ref="J143:K147" si="32">F121</f>
        <v>1976</v>
      </c>
      <c r="K143" s="78">
        <f t="shared" si="32"/>
        <v>825</v>
      </c>
      <c r="L143" s="79">
        <f>J143-K143</f>
        <v>1151</v>
      </c>
      <c r="M143" s="77">
        <f>K143/J143</f>
        <v>0.41751012145748989</v>
      </c>
      <c r="N143" s="76">
        <f t="shared" ref="N143:O147" si="33">N96+R96</f>
        <v>107</v>
      </c>
      <c r="O143" s="76">
        <f t="shared" si="33"/>
        <v>48</v>
      </c>
      <c r="P143" s="76">
        <f>N143-O143</f>
        <v>59</v>
      </c>
      <c r="Q143" s="77">
        <f>O143/N143</f>
        <v>0.44859813084112149</v>
      </c>
      <c r="R143" s="78">
        <f t="shared" ref="R143:S147" si="34">J121</f>
        <v>452</v>
      </c>
      <c r="S143" s="78">
        <f t="shared" si="34"/>
        <v>97</v>
      </c>
      <c r="T143" s="79">
        <f>R143-S143</f>
        <v>355</v>
      </c>
      <c r="U143" s="77">
        <f>S143/R143</f>
        <v>0.21460176991150443</v>
      </c>
    </row>
    <row r="144" spans="1:21" ht="12.75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152</v>
      </c>
      <c r="H144" s="80">
        <f>F144-G144</f>
        <v>32</v>
      </c>
      <c r="I144" s="81">
        <f>G144/F144</f>
        <v>0.82608695652173914</v>
      </c>
      <c r="J144" s="82">
        <f t="shared" si="32"/>
        <v>1366</v>
      </c>
      <c r="K144" s="82">
        <f t="shared" si="32"/>
        <v>410</v>
      </c>
      <c r="L144" s="83">
        <f>J144-K144</f>
        <v>956</v>
      </c>
      <c r="M144" s="81">
        <f>K144/J144</f>
        <v>0.3001464128843338</v>
      </c>
      <c r="N144" s="80">
        <f t="shared" si="33"/>
        <v>25</v>
      </c>
      <c r="O144" s="80">
        <f t="shared" si="33"/>
        <v>11</v>
      </c>
      <c r="P144" s="80">
        <f>N144-O144</f>
        <v>14</v>
      </c>
      <c r="Q144" s="81">
        <f>O144/N144</f>
        <v>0.44</v>
      </c>
      <c r="R144" s="82">
        <f t="shared" si="34"/>
        <v>414</v>
      </c>
      <c r="S144" s="82">
        <f t="shared" si="34"/>
        <v>73</v>
      </c>
      <c r="T144" s="83">
        <f>R144-S144</f>
        <v>341</v>
      </c>
      <c r="U144" s="81">
        <f>S144/R144</f>
        <v>0.17632850241545894</v>
      </c>
    </row>
    <row r="145" spans="1:21" ht="12.75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131</v>
      </c>
      <c r="H145" s="84">
        <f>F145-G145</f>
        <v>44</v>
      </c>
      <c r="I145" s="85">
        <f>G145/F145</f>
        <v>0.74857142857142855</v>
      </c>
      <c r="J145" s="86">
        <f t="shared" si="32"/>
        <v>1439</v>
      </c>
      <c r="K145" s="86">
        <f t="shared" si="32"/>
        <v>441</v>
      </c>
      <c r="L145" s="87">
        <f>J145-K145</f>
        <v>998</v>
      </c>
      <c r="M145" s="85">
        <f>K145/J145</f>
        <v>0.30646282140375258</v>
      </c>
      <c r="N145" s="84">
        <f t="shared" si="33"/>
        <v>20</v>
      </c>
      <c r="O145" s="84">
        <f t="shared" si="33"/>
        <v>11</v>
      </c>
      <c r="P145" s="84">
        <f>N145-O145</f>
        <v>9</v>
      </c>
      <c r="Q145" s="85">
        <f>O145/N145</f>
        <v>0.55000000000000004</v>
      </c>
      <c r="R145" s="86">
        <f t="shared" si="34"/>
        <v>374</v>
      </c>
      <c r="S145" s="86">
        <f t="shared" si="34"/>
        <v>57</v>
      </c>
      <c r="T145" s="87">
        <f>R145-S145</f>
        <v>317</v>
      </c>
      <c r="U145" s="85">
        <f>S145/R145</f>
        <v>0.15240641711229946</v>
      </c>
    </row>
    <row r="146" spans="1:21" ht="12.75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115</v>
      </c>
      <c r="H146" s="88">
        <f>F146-G146</f>
        <v>100</v>
      </c>
      <c r="I146" s="89">
        <f>G146/F146</f>
        <v>0.53488372093023251</v>
      </c>
      <c r="J146" s="90">
        <f t="shared" si="32"/>
        <v>1921</v>
      </c>
      <c r="K146" s="90">
        <f t="shared" si="32"/>
        <v>737</v>
      </c>
      <c r="L146" s="91">
        <f>J146-K146</f>
        <v>1184</v>
      </c>
      <c r="M146" s="89">
        <f>K146/J146</f>
        <v>0.38365434669442999</v>
      </c>
      <c r="N146" s="88">
        <f t="shared" si="33"/>
        <v>29</v>
      </c>
      <c r="O146" s="88">
        <f t="shared" si="33"/>
        <v>11</v>
      </c>
      <c r="P146" s="88">
        <f>N146-O146</f>
        <v>18</v>
      </c>
      <c r="Q146" s="89">
        <f>O146/N146</f>
        <v>0.37931034482758619</v>
      </c>
      <c r="R146" s="90">
        <f t="shared" si="34"/>
        <v>456</v>
      </c>
      <c r="S146" s="90">
        <f t="shared" si="34"/>
        <v>65</v>
      </c>
      <c r="T146" s="91">
        <f>R146-S146</f>
        <v>391</v>
      </c>
      <c r="U146" s="89">
        <f>S146/R146</f>
        <v>0.14254385964912281</v>
      </c>
    </row>
    <row r="147" spans="1:21" ht="12.75" customHeight="1">
      <c r="A147" s="138" t="s">
        <v>175</v>
      </c>
      <c r="B147" s="138"/>
      <c r="C147" s="138"/>
      <c r="D147" s="138"/>
      <c r="E147" s="138"/>
      <c r="F147" s="92">
        <f t="shared" si="31"/>
        <v>1080</v>
      </c>
      <c r="G147" s="92">
        <f t="shared" si="31"/>
        <v>747</v>
      </c>
      <c r="H147" s="92">
        <f>F147-G147</f>
        <v>333</v>
      </c>
      <c r="I147" s="93">
        <f>G147/F147</f>
        <v>0.69166666666666665</v>
      </c>
      <c r="J147" s="94">
        <f t="shared" si="32"/>
        <v>6702</v>
      </c>
      <c r="K147" s="94">
        <f t="shared" si="32"/>
        <v>2413</v>
      </c>
      <c r="L147" s="95">
        <f>J147-K147</f>
        <v>4289</v>
      </c>
      <c r="M147" s="93">
        <f>K147/J147</f>
        <v>0.36004177857356012</v>
      </c>
      <c r="N147" s="92">
        <f t="shared" si="33"/>
        <v>181</v>
      </c>
      <c r="O147" s="92">
        <f t="shared" si="33"/>
        <v>81</v>
      </c>
      <c r="P147" s="92">
        <f>N147-O147</f>
        <v>100</v>
      </c>
      <c r="Q147" s="93">
        <f>O147/N147</f>
        <v>0.44751381215469616</v>
      </c>
      <c r="R147" s="94">
        <f t="shared" si="34"/>
        <v>1696</v>
      </c>
      <c r="S147" s="94">
        <f t="shared" si="34"/>
        <v>292</v>
      </c>
      <c r="T147" s="95">
        <f>R147-S147</f>
        <v>1404</v>
      </c>
      <c r="U147" s="93">
        <f>S147/R147</f>
        <v>0.17216981132075471</v>
      </c>
    </row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511811023622047" right="0.511811023622047" top="1.082677165354331" bottom="1.082677165354331" header="0.78740157480314998" footer="0.78740157480314998"/>
  <pageSetup paperSize="0" fitToWidth="0" fitToHeight="0" pageOrder="overThenDown" orientation="portrait" horizontalDpi="0" verticalDpi="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workbookViewId="0">
      <selection sqref="A1:Y1"/>
    </sheetView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6" width="6.75" customWidth="1"/>
    <col min="7" max="7" width="8.375" customWidth="1"/>
    <col min="8" max="8" width="6.5" customWidth="1"/>
    <col min="9" max="9" width="9.5" customWidth="1"/>
    <col min="10" max="10" width="7.375" customWidth="1"/>
    <col min="11" max="11" width="5.125" customWidth="1"/>
    <col min="12" max="13" width="8.625" customWidth="1"/>
    <col min="14" max="16" width="5.125" customWidth="1"/>
    <col min="17" max="17" width="6.625" customWidth="1"/>
    <col min="18" max="24" width="5.125" customWidth="1"/>
    <col min="25" max="25" width="8.375" customWidth="1"/>
    <col min="26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233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4.6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14</v>
      </c>
      <c r="H8" s="23">
        <f>F8-G8</f>
        <v>0</v>
      </c>
      <c r="I8" s="25">
        <f>G8/F8</f>
        <v>1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14</v>
      </c>
      <c r="X8" s="23">
        <f t="shared" ref="X8:X37" si="2">V8-W8</f>
        <v>0</v>
      </c>
      <c r="Y8" s="25">
        <f t="shared" ref="Y8:Y39" si="3">W8/V8</f>
        <v>1</v>
      </c>
    </row>
    <row r="9" spans="1:25" ht="14.6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26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10</v>
      </c>
      <c r="P9" s="23">
        <f>N9-O9</f>
        <v>0</v>
      </c>
      <c r="Q9" s="25">
        <f>O9/N9</f>
        <v>1</v>
      </c>
      <c r="R9" s="23"/>
      <c r="S9" s="24"/>
      <c r="T9" s="23"/>
      <c r="U9" s="25"/>
      <c r="V9" s="23">
        <f t="shared" si="0"/>
        <v>37</v>
      </c>
      <c r="W9" s="23">
        <f t="shared" si="1"/>
        <v>37</v>
      </c>
      <c r="X9" s="23">
        <f t="shared" si="2"/>
        <v>0</v>
      </c>
      <c r="Y9" s="25">
        <f t="shared" si="3"/>
        <v>1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0</v>
      </c>
      <c r="H10" s="23">
        <f>F10-G10</f>
        <v>20</v>
      </c>
      <c r="I10" s="25">
        <f>G10/F10</f>
        <v>0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0</v>
      </c>
      <c r="X10" s="23">
        <f t="shared" si="2"/>
        <v>22</v>
      </c>
      <c r="Y10" s="25">
        <f t="shared" si="3"/>
        <v>0</v>
      </c>
    </row>
    <row r="11" spans="1:25" ht="14.6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3</v>
      </c>
      <c r="P11" s="23">
        <f>N11-O11</f>
        <v>7</v>
      </c>
      <c r="Q11" s="25">
        <f>O11/N11</f>
        <v>0.3</v>
      </c>
      <c r="R11" s="23"/>
      <c r="S11" s="24"/>
      <c r="T11" s="23"/>
      <c r="U11" s="25"/>
      <c r="V11" s="23">
        <f t="shared" si="0"/>
        <v>10</v>
      </c>
      <c r="W11" s="23">
        <f t="shared" si="1"/>
        <v>3</v>
      </c>
      <c r="X11" s="23">
        <f t="shared" si="2"/>
        <v>7</v>
      </c>
      <c r="Y11" s="25">
        <f t="shared" si="3"/>
        <v>0.3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42</v>
      </c>
      <c r="H12" s="23">
        <f t="shared" ref="H12:H18" si="4">F12-G12</f>
        <v>3</v>
      </c>
      <c r="I12" s="25">
        <f t="shared" ref="I12:I18" si="5">G12/F12</f>
        <v>0.93333333333333335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42</v>
      </c>
      <c r="X12" s="23">
        <f t="shared" si="2"/>
        <v>3</v>
      </c>
      <c r="Y12" s="25">
        <f t="shared" si="3"/>
        <v>0.93333333333333335</v>
      </c>
    </row>
    <row r="13" spans="1:25" ht="14.6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26</v>
      </c>
      <c r="H13" s="23">
        <f t="shared" si="4"/>
        <v>35</v>
      </c>
      <c r="I13" s="25">
        <f t="shared" si="5"/>
        <v>0.42622950819672129</v>
      </c>
      <c r="J13" s="26"/>
      <c r="K13" s="24"/>
      <c r="L13" s="23"/>
      <c r="M13" s="25"/>
      <c r="N13" s="23">
        <v>25</v>
      </c>
      <c r="O13" s="24">
        <v>0</v>
      </c>
      <c r="P13" s="23">
        <f>N13-O13</f>
        <v>25</v>
      </c>
      <c r="Q13" s="25">
        <f>O13/N13</f>
        <v>0</v>
      </c>
      <c r="R13" s="23"/>
      <c r="S13" s="24"/>
      <c r="T13" s="23"/>
      <c r="U13" s="25"/>
      <c r="V13" s="23">
        <f t="shared" si="0"/>
        <v>86</v>
      </c>
      <c r="W13" s="23">
        <f t="shared" si="1"/>
        <v>26</v>
      </c>
      <c r="X13" s="23">
        <f t="shared" si="2"/>
        <v>60</v>
      </c>
      <c r="Y13" s="25">
        <f t="shared" si="3"/>
        <v>0.30232558139534882</v>
      </c>
    </row>
    <row r="14" spans="1:25" ht="14.6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4"/>
        <v>0</v>
      </c>
      <c r="I14" s="25">
        <f t="shared" si="5"/>
        <v>1</v>
      </c>
      <c r="J14" s="26">
        <v>15</v>
      </c>
      <c r="K14" s="24">
        <v>10</v>
      </c>
      <c r="L14" s="23">
        <f>J14-K14</f>
        <v>5</v>
      </c>
      <c r="M14" s="25">
        <f>K14/J14</f>
        <v>0.66666666666666663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40</v>
      </c>
      <c r="X14" s="23">
        <f t="shared" si="2"/>
        <v>5</v>
      </c>
      <c r="Y14" s="25">
        <f t="shared" si="3"/>
        <v>0.88888888888888884</v>
      </c>
    </row>
    <row r="15" spans="1:25" ht="14.65" customHeight="1">
      <c r="A15" s="103"/>
      <c r="B15" s="104"/>
      <c r="C15" s="105"/>
      <c r="D15" s="21"/>
      <c r="E15" s="22" t="s">
        <v>66</v>
      </c>
      <c r="F15" s="23">
        <v>10</v>
      </c>
      <c r="G15" s="24">
        <v>1</v>
      </c>
      <c r="H15" s="23">
        <f t="shared" si="4"/>
        <v>9</v>
      </c>
      <c r="I15" s="25">
        <f t="shared" si="5"/>
        <v>0.1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1</v>
      </c>
      <c r="X15" s="23">
        <f t="shared" si="2"/>
        <v>9</v>
      </c>
      <c r="Y15" s="25">
        <f t="shared" si="3"/>
        <v>0.1</v>
      </c>
    </row>
    <row r="16" spans="1:25" ht="14.65" customHeight="1">
      <c r="A16" s="103"/>
      <c r="B16" s="104"/>
      <c r="C16" s="105"/>
      <c r="D16" s="21"/>
      <c r="E16" s="22" t="s">
        <v>67</v>
      </c>
      <c r="F16" s="23">
        <v>3</v>
      </c>
      <c r="G16" s="24">
        <v>1</v>
      </c>
      <c r="H16" s="23">
        <f t="shared" si="4"/>
        <v>2</v>
      </c>
      <c r="I16" s="25">
        <f t="shared" si="5"/>
        <v>0.33333333333333331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3</v>
      </c>
      <c r="W16" s="23">
        <f t="shared" si="1"/>
        <v>1</v>
      </c>
      <c r="X16" s="23">
        <f t="shared" si="2"/>
        <v>2</v>
      </c>
      <c r="Y16" s="25">
        <f t="shared" si="3"/>
        <v>0.33333333333333331</v>
      </c>
    </row>
    <row r="17" spans="1:25" ht="14.65" customHeight="1">
      <c r="A17" s="103"/>
      <c r="B17" s="104"/>
      <c r="C17" s="105"/>
      <c r="D17" s="21"/>
      <c r="E17" s="22" t="s">
        <v>68</v>
      </c>
      <c r="F17" s="23">
        <v>23</v>
      </c>
      <c r="G17" s="24">
        <v>19</v>
      </c>
      <c r="H17" s="23">
        <f t="shared" si="4"/>
        <v>4</v>
      </c>
      <c r="I17" s="25">
        <f t="shared" si="5"/>
        <v>0.82608695652173914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23</v>
      </c>
      <c r="W17" s="23">
        <f t="shared" si="1"/>
        <v>19</v>
      </c>
      <c r="X17" s="23">
        <f t="shared" si="2"/>
        <v>4</v>
      </c>
      <c r="Y17" s="25">
        <f t="shared" si="3"/>
        <v>0.82608695652173914</v>
      </c>
    </row>
    <row r="18" spans="1:25" ht="14.65" customHeight="1">
      <c r="A18" s="103"/>
      <c r="B18" s="104"/>
      <c r="C18" s="105"/>
      <c r="D18" s="21"/>
      <c r="E18" s="22" t="s">
        <v>69</v>
      </c>
      <c r="F18" s="23">
        <v>20</v>
      </c>
      <c r="G18" s="24">
        <v>20</v>
      </c>
      <c r="H18" s="23">
        <f t="shared" si="4"/>
        <v>0</v>
      </c>
      <c r="I18" s="25">
        <f t="shared" si="5"/>
        <v>1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20</v>
      </c>
      <c r="X18" s="23">
        <f t="shared" si="2"/>
        <v>2</v>
      </c>
      <c r="Y18" s="25">
        <f t="shared" si="3"/>
        <v>0.90909090909090906</v>
      </c>
    </row>
    <row r="19" spans="1:25" ht="14.6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22</v>
      </c>
      <c r="P19" s="23">
        <f>N19-O19</f>
        <v>12</v>
      </c>
      <c r="Q19" s="25">
        <f>O19/N19</f>
        <v>0.6470588235294118</v>
      </c>
      <c r="R19" s="23"/>
      <c r="S19" s="24"/>
      <c r="T19" s="23"/>
      <c r="U19" s="25"/>
      <c r="V19" s="23">
        <f t="shared" si="0"/>
        <v>34</v>
      </c>
      <c r="W19" s="23">
        <f t="shared" si="1"/>
        <v>22</v>
      </c>
      <c r="X19" s="23">
        <f t="shared" si="2"/>
        <v>12</v>
      </c>
      <c r="Y19" s="25">
        <f t="shared" si="3"/>
        <v>0.6470588235294118</v>
      </c>
    </row>
    <row r="20" spans="1:25" ht="14.65" customHeight="1">
      <c r="A20" s="103"/>
      <c r="B20" s="104"/>
      <c r="C20" s="105"/>
      <c r="D20" s="21"/>
      <c r="E20" s="22" t="s">
        <v>71</v>
      </c>
      <c r="F20" s="23">
        <v>29</v>
      </c>
      <c r="G20" s="24">
        <v>28</v>
      </c>
      <c r="H20" s="23">
        <f t="shared" ref="H20:H27" si="6">F20-G20</f>
        <v>1</v>
      </c>
      <c r="I20" s="25">
        <f t="shared" ref="I20:I27" si="7">G20/F20</f>
        <v>0.96551724137931039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28</v>
      </c>
      <c r="X20" s="23">
        <f t="shared" si="2"/>
        <v>1</v>
      </c>
      <c r="Y20" s="25">
        <f t="shared" si="3"/>
        <v>0.96551724137931039</v>
      </c>
    </row>
    <row r="21" spans="1:25" ht="14.65" customHeight="1">
      <c r="A21" s="103"/>
      <c r="B21" s="104"/>
      <c r="C21" s="105"/>
      <c r="D21" s="21"/>
      <c r="E21" s="22" t="s">
        <v>72</v>
      </c>
      <c r="F21" s="23">
        <v>10</v>
      </c>
      <c r="G21" s="24">
        <v>6</v>
      </c>
      <c r="H21" s="23">
        <f t="shared" si="6"/>
        <v>4</v>
      </c>
      <c r="I21" s="25">
        <f t="shared" si="7"/>
        <v>0.6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10</v>
      </c>
      <c r="W21" s="23">
        <f t="shared" si="1"/>
        <v>6</v>
      </c>
      <c r="X21" s="23">
        <f t="shared" si="2"/>
        <v>4</v>
      </c>
      <c r="Y21" s="25">
        <f t="shared" si="3"/>
        <v>0.6</v>
      </c>
    </row>
    <row r="22" spans="1:25" ht="14.65" customHeight="1">
      <c r="A22" s="103"/>
      <c r="B22" s="104"/>
      <c r="C22" s="105"/>
      <c r="D22" s="21"/>
      <c r="E22" s="22" t="s">
        <v>73</v>
      </c>
      <c r="F22" s="23">
        <v>8</v>
      </c>
      <c r="G22" s="24">
        <v>2</v>
      </c>
      <c r="H22" s="23">
        <f t="shared" si="6"/>
        <v>6</v>
      </c>
      <c r="I22" s="25">
        <f t="shared" si="7"/>
        <v>0.25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8</v>
      </c>
      <c r="W22" s="23">
        <f t="shared" si="1"/>
        <v>2</v>
      </c>
      <c r="X22" s="23">
        <f t="shared" si="2"/>
        <v>6</v>
      </c>
      <c r="Y22" s="25">
        <f t="shared" si="3"/>
        <v>0.25</v>
      </c>
    </row>
    <row r="23" spans="1:25" ht="14.65" customHeight="1">
      <c r="A23" s="103"/>
      <c r="B23" s="104"/>
      <c r="C23" s="105"/>
      <c r="D23" s="21"/>
      <c r="E23" s="22" t="s">
        <v>74</v>
      </c>
      <c r="F23" s="23">
        <v>10</v>
      </c>
      <c r="G23" s="24">
        <v>10</v>
      </c>
      <c r="H23" s="23">
        <f t="shared" si="6"/>
        <v>0</v>
      </c>
      <c r="I23" s="25">
        <f t="shared" si="7"/>
        <v>1</v>
      </c>
      <c r="J23" s="26"/>
      <c r="K23" s="24"/>
      <c r="L23" s="23"/>
      <c r="M23" s="25"/>
      <c r="N23" s="23">
        <v>4</v>
      </c>
      <c r="O23" s="24">
        <v>1</v>
      </c>
      <c r="P23" s="23">
        <f>N23-O23</f>
        <v>3</v>
      </c>
      <c r="Q23" s="25">
        <f>O23/N23</f>
        <v>0.25</v>
      </c>
      <c r="R23" s="23"/>
      <c r="S23" s="24"/>
      <c r="T23" s="23"/>
      <c r="U23" s="25"/>
      <c r="V23" s="23">
        <f t="shared" si="0"/>
        <v>14</v>
      </c>
      <c r="W23" s="23">
        <f t="shared" si="1"/>
        <v>11</v>
      </c>
      <c r="X23" s="23">
        <f t="shared" si="2"/>
        <v>3</v>
      </c>
      <c r="Y23" s="25">
        <f t="shared" si="3"/>
        <v>0.7857142857142857</v>
      </c>
    </row>
    <row r="24" spans="1:25" ht="14.65" customHeight="1">
      <c r="A24" s="103"/>
      <c r="B24" s="104"/>
      <c r="C24" s="105"/>
      <c r="D24" s="21"/>
      <c r="E24" s="22" t="s">
        <v>75</v>
      </c>
      <c r="F24" s="23">
        <v>40</v>
      </c>
      <c r="G24" s="24">
        <v>14</v>
      </c>
      <c r="H24" s="23">
        <f t="shared" si="6"/>
        <v>26</v>
      </c>
      <c r="I24" s="25">
        <f t="shared" si="7"/>
        <v>0.35</v>
      </c>
      <c r="J24" s="26"/>
      <c r="K24" s="24"/>
      <c r="L24" s="23"/>
      <c r="M24" s="25"/>
      <c r="N24" s="23">
        <v>8</v>
      </c>
      <c r="O24" s="24">
        <v>4</v>
      </c>
      <c r="P24" s="23">
        <f>N24-O24</f>
        <v>4</v>
      </c>
      <c r="Q24" s="25">
        <f>O24/N24</f>
        <v>0.5</v>
      </c>
      <c r="R24" s="23"/>
      <c r="S24" s="24"/>
      <c r="T24" s="23"/>
      <c r="U24" s="25"/>
      <c r="V24" s="23">
        <f t="shared" si="0"/>
        <v>48</v>
      </c>
      <c r="W24" s="23">
        <f t="shared" si="1"/>
        <v>18</v>
      </c>
      <c r="X24" s="23">
        <f t="shared" si="2"/>
        <v>30</v>
      </c>
      <c r="Y24" s="25">
        <f t="shared" si="3"/>
        <v>0.375</v>
      </c>
    </row>
    <row r="25" spans="1:25" ht="14.6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4.6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7</v>
      </c>
      <c r="H26" s="23">
        <f t="shared" si="6"/>
        <v>2</v>
      </c>
      <c r="I26" s="25">
        <f t="shared" si="7"/>
        <v>0.77777777777777779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  <c r="V26" s="23">
        <f t="shared" si="0"/>
        <v>12</v>
      </c>
      <c r="W26" s="23">
        <f t="shared" si="1"/>
        <v>10</v>
      </c>
      <c r="X26" s="23">
        <f t="shared" si="2"/>
        <v>2</v>
      </c>
      <c r="Y26" s="25">
        <f t="shared" si="3"/>
        <v>0.83333333333333337</v>
      </c>
    </row>
    <row r="27" spans="1:25" ht="14.6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0</v>
      </c>
      <c r="H27" s="23">
        <f t="shared" si="6"/>
        <v>9</v>
      </c>
      <c r="I27" s="25">
        <f t="shared" si="7"/>
        <v>0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0</v>
      </c>
      <c r="X27" s="23">
        <f t="shared" si="2"/>
        <v>9</v>
      </c>
      <c r="Y27" s="25">
        <f t="shared" si="3"/>
        <v>0</v>
      </c>
    </row>
    <row r="28" spans="1:25" ht="14.6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>
        <v>8</v>
      </c>
      <c r="L28" s="23">
        <f>J28-K28</f>
        <v>0</v>
      </c>
      <c r="M28" s="25">
        <f>K28/J28</f>
        <v>1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8</v>
      </c>
      <c r="X28" s="23">
        <f t="shared" si="2"/>
        <v>0</v>
      </c>
      <c r="Y28" s="25">
        <f t="shared" si="3"/>
        <v>1</v>
      </c>
    </row>
    <row r="29" spans="1:25" ht="14.6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10</v>
      </c>
      <c r="H29" s="23">
        <f t="shared" ref="H29:H53" si="8">F29-G29</f>
        <v>2</v>
      </c>
      <c r="I29" s="25">
        <f t="shared" ref="I29:I60" si="9">G29/F29</f>
        <v>0.83333333333333337</v>
      </c>
      <c r="J29" s="26">
        <v>4</v>
      </c>
      <c r="K29" s="24"/>
      <c r="L29" s="23">
        <f>J29-K29</f>
        <v>4</v>
      </c>
      <c r="M29" s="25">
        <f>K29/J29</f>
        <v>0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10</v>
      </c>
      <c r="X29" s="23">
        <f t="shared" si="2"/>
        <v>6</v>
      </c>
      <c r="Y29" s="25">
        <f t="shared" si="3"/>
        <v>0.625</v>
      </c>
    </row>
    <row r="30" spans="1:25" ht="14.6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4.6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10</v>
      </c>
      <c r="H31" s="23">
        <f t="shared" si="8"/>
        <v>0</v>
      </c>
      <c r="I31" s="25">
        <f t="shared" si="9"/>
        <v>1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3</v>
      </c>
      <c r="T31" s="23">
        <f>R31-S31</f>
        <v>1</v>
      </c>
      <c r="U31" s="25">
        <f>S31/R31</f>
        <v>0.75</v>
      </c>
      <c r="V31" s="23">
        <f t="shared" si="0"/>
        <v>14</v>
      </c>
      <c r="W31" s="23">
        <f t="shared" si="1"/>
        <v>13</v>
      </c>
      <c r="X31" s="23">
        <f t="shared" si="2"/>
        <v>1</v>
      </c>
      <c r="Y31" s="25">
        <f t="shared" si="3"/>
        <v>0.9285714285714286</v>
      </c>
    </row>
    <row r="32" spans="1:25" ht="14.6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5</v>
      </c>
      <c r="H32" s="23">
        <f t="shared" si="8"/>
        <v>5</v>
      </c>
      <c r="I32" s="25">
        <f t="shared" si="9"/>
        <v>0.5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5</v>
      </c>
      <c r="X32" s="23">
        <f t="shared" si="2"/>
        <v>6</v>
      </c>
      <c r="Y32" s="25">
        <f t="shared" si="3"/>
        <v>0.45454545454545453</v>
      </c>
    </row>
    <row r="33" spans="1:25" ht="14.6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10</v>
      </c>
      <c r="H33" s="23">
        <f t="shared" si="8"/>
        <v>0</v>
      </c>
      <c r="I33" s="25">
        <f t="shared" si="9"/>
        <v>1</v>
      </c>
      <c r="J33" s="26">
        <v>10</v>
      </c>
      <c r="K33" s="24">
        <v>4</v>
      </c>
      <c r="L33" s="23">
        <f>J33-K33</f>
        <v>6</v>
      </c>
      <c r="M33" s="25">
        <f>K33/J33</f>
        <v>0.4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14</v>
      </c>
      <c r="X33" s="23">
        <f t="shared" si="2"/>
        <v>6</v>
      </c>
      <c r="Y33" s="25">
        <f t="shared" si="3"/>
        <v>0.7</v>
      </c>
    </row>
    <row r="34" spans="1:25" ht="14.6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8"/>
        <v>0</v>
      </c>
      <c r="I34" s="25">
        <f t="shared" si="9"/>
        <v>1</v>
      </c>
      <c r="J34" s="26"/>
      <c r="K34" s="24"/>
      <c r="L34" s="23"/>
      <c r="M34" s="25"/>
      <c r="N34" s="23">
        <v>4</v>
      </c>
      <c r="O34" s="24">
        <v>3</v>
      </c>
      <c r="P34" s="23">
        <f>N34-O34</f>
        <v>1</v>
      </c>
      <c r="Q34" s="25">
        <f>O34/N34</f>
        <v>0.75</v>
      </c>
      <c r="R34" s="23"/>
      <c r="S34" s="24"/>
      <c r="T34" s="23"/>
      <c r="U34" s="25"/>
      <c r="V34" s="23">
        <f t="shared" si="0"/>
        <v>13</v>
      </c>
      <c r="W34" s="23">
        <f t="shared" si="1"/>
        <v>12</v>
      </c>
      <c r="X34" s="23">
        <f t="shared" si="2"/>
        <v>1</v>
      </c>
      <c r="Y34" s="25">
        <f t="shared" si="3"/>
        <v>0.92307692307692313</v>
      </c>
    </row>
    <row r="35" spans="1:25" ht="14.6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6</v>
      </c>
      <c r="H35" s="23">
        <f t="shared" si="8"/>
        <v>0</v>
      </c>
      <c r="I35" s="25">
        <f t="shared" si="9"/>
        <v>1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6</v>
      </c>
      <c r="X35" s="23">
        <f t="shared" si="2"/>
        <v>0</v>
      </c>
      <c r="Y35" s="25">
        <f t="shared" si="3"/>
        <v>1</v>
      </c>
    </row>
    <row r="36" spans="1:25" ht="14.6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3</v>
      </c>
      <c r="H36" s="23">
        <f t="shared" si="8"/>
        <v>2</v>
      </c>
      <c r="I36" s="25">
        <f t="shared" si="9"/>
        <v>0.6</v>
      </c>
      <c r="J36" s="26"/>
      <c r="K36" s="24"/>
      <c r="L36" s="23" t="s">
        <v>94</v>
      </c>
      <c r="M36" s="25"/>
      <c r="N36" s="23">
        <v>3</v>
      </c>
      <c r="O36" s="24">
        <v>2</v>
      </c>
      <c r="P36" s="23">
        <f>N36-O36</f>
        <v>1</v>
      </c>
      <c r="Q36" s="25">
        <f>O36/N36</f>
        <v>0.66666666666666663</v>
      </c>
      <c r="R36" s="23"/>
      <c r="S36" s="24"/>
      <c r="T36" s="23"/>
      <c r="U36" s="25"/>
      <c r="V36" s="23">
        <f t="shared" si="0"/>
        <v>8</v>
      </c>
      <c r="W36" s="23">
        <f t="shared" si="1"/>
        <v>5</v>
      </c>
      <c r="X36" s="23">
        <f t="shared" si="2"/>
        <v>3</v>
      </c>
      <c r="Y36" s="25">
        <f t="shared" si="3"/>
        <v>0.625</v>
      </c>
    </row>
    <row r="37" spans="1:25" ht="14.6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6</v>
      </c>
      <c r="H37" s="23">
        <f t="shared" si="8"/>
        <v>4</v>
      </c>
      <c r="I37" s="25">
        <f t="shared" si="9"/>
        <v>0.6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6</v>
      </c>
      <c r="X37" s="23">
        <f t="shared" si="2"/>
        <v>4</v>
      </c>
      <c r="Y37" s="25">
        <f t="shared" si="3"/>
        <v>0.6</v>
      </c>
    </row>
    <row r="38" spans="1:25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461</v>
      </c>
      <c r="G38" s="27">
        <f>SUM(G8:G37)</f>
        <v>327</v>
      </c>
      <c r="H38" s="27">
        <f t="shared" si="8"/>
        <v>134</v>
      </c>
      <c r="I38" s="28">
        <f t="shared" si="9"/>
        <v>0.70932754880694138</v>
      </c>
      <c r="J38" s="27">
        <f>SUM(J8:J37)</f>
        <v>41</v>
      </c>
      <c r="K38" s="27">
        <f>SUM(K8:K37)</f>
        <v>23</v>
      </c>
      <c r="L38" s="27">
        <f>J38-K38</f>
        <v>18</v>
      </c>
      <c r="M38" s="28">
        <f>K38/J38</f>
        <v>0.56097560975609762</v>
      </c>
      <c r="N38" s="27">
        <f>SUM(N8:N37)</f>
        <v>103</v>
      </c>
      <c r="O38" s="27">
        <f>SUM(O8:O37)</f>
        <v>48</v>
      </c>
      <c r="P38" s="27">
        <f>SUM(P8:P37)</f>
        <v>55</v>
      </c>
      <c r="Q38" s="28">
        <f>O38/N38</f>
        <v>0.46601941747572817</v>
      </c>
      <c r="R38" s="27">
        <f>SUM(R8:R37)</f>
        <v>4</v>
      </c>
      <c r="S38" s="27">
        <f>SUM(S8:S37)</f>
        <v>3</v>
      </c>
      <c r="T38" s="27">
        <f>SUM(T8:T37)</f>
        <v>1</v>
      </c>
      <c r="U38" s="28">
        <f>S38/R38</f>
        <v>0.75</v>
      </c>
      <c r="V38" s="27">
        <f>SUM(V8:V37)</f>
        <v>609</v>
      </c>
      <c r="W38" s="27">
        <f>SUM(W8:W37)</f>
        <v>401</v>
      </c>
      <c r="X38" s="27">
        <f>SUM(X8:X37)</f>
        <v>208</v>
      </c>
      <c r="Y38" s="28">
        <f t="shared" si="3"/>
        <v>0.65845648604269291</v>
      </c>
    </row>
    <row r="39" spans="1:25" ht="14.6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0</v>
      </c>
      <c r="H39" s="33">
        <f t="shared" si="8"/>
        <v>8</v>
      </c>
      <c r="I39" s="35">
        <f t="shared" si="9"/>
        <v>0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0</v>
      </c>
      <c r="X39" s="33">
        <f t="shared" ref="X39:X53" si="12">V39-W39</f>
        <v>15</v>
      </c>
      <c r="Y39" s="35">
        <f t="shared" si="3"/>
        <v>0</v>
      </c>
    </row>
    <row r="40" spans="1:25" ht="14.6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8"/>
        <v>0</v>
      </c>
      <c r="I40" s="35">
        <f t="shared" si="9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13</v>
      </c>
      <c r="X40" s="33">
        <f t="shared" si="12"/>
        <v>0</v>
      </c>
      <c r="Y40" s="35">
        <f t="shared" ref="Y40:Y56" si="13">W40/V40</f>
        <v>1</v>
      </c>
    </row>
    <row r="41" spans="1:25" ht="14.6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5</v>
      </c>
      <c r="H41" s="33">
        <f t="shared" si="8"/>
        <v>5</v>
      </c>
      <c r="I41" s="35">
        <f t="shared" si="9"/>
        <v>0.5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5</v>
      </c>
      <c r="X41" s="33">
        <f t="shared" si="12"/>
        <v>5</v>
      </c>
      <c r="Y41" s="35">
        <f t="shared" si="13"/>
        <v>0.5</v>
      </c>
    </row>
    <row r="42" spans="1:25" ht="14.6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10</v>
      </c>
      <c r="H42" s="33">
        <f t="shared" si="8"/>
        <v>0</v>
      </c>
      <c r="I42" s="35">
        <f t="shared" si="9"/>
        <v>1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10</v>
      </c>
      <c r="X42" s="33">
        <f t="shared" si="12"/>
        <v>0</v>
      </c>
      <c r="Y42" s="35">
        <f t="shared" si="13"/>
        <v>1</v>
      </c>
    </row>
    <row r="43" spans="1:25" ht="14.6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25" ht="14.6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10</v>
      </c>
      <c r="H44" s="33">
        <f t="shared" si="8"/>
        <v>0</v>
      </c>
      <c r="I44" s="35">
        <f t="shared" si="9"/>
        <v>1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10</v>
      </c>
      <c r="X44" s="33">
        <f t="shared" si="12"/>
        <v>0</v>
      </c>
      <c r="Y44" s="35">
        <f t="shared" si="13"/>
        <v>1</v>
      </c>
    </row>
    <row r="45" spans="1:25" ht="14.6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8"/>
        <v>0</v>
      </c>
      <c r="I45" s="35">
        <f t="shared" si="9"/>
        <v>1</v>
      </c>
      <c r="J45" s="36">
        <v>2</v>
      </c>
      <c r="K45" s="34"/>
      <c r="L45" s="33">
        <f>J45-K45</f>
        <v>2</v>
      </c>
      <c r="M45" s="35">
        <f>K45/J45</f>
        <v>0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3</v>
      </c>
      <c r="X45" s="33">
        <f t="shared" si="12"/>
        <v>2</v>
      </c>
      <c r="Y45" s="35">
        <f t="shared" si="13"/>
        <v>0.6</v>
      </c>
    </row>
    <row r="46" spans="1:25" ht="14.6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5</v>
      </c>
      <c r="S46" s="34">
        <v>1</v>
      </c>
      <c r="T46" s="33">
        <f>R46-S46</f>
        <v>4</v>
      </c>
      <c r="U46" s="35">
        <f>S46/R46</f>
        <v>0.2</v>
      </c>
      <c r="V46" s="33">
        <f t="shared" si="10"/>
        <v>18</v>
      </c>
      <c r="W46" s="33">
        <f t="shared" si="11"/>
        <v>14</v>
      </c>
      <c r="X46" s="33">
        <f t="shared" si="12"/>
        <v>4</v>
      </c>
      <c r="Y46" s="35">
        <f t="shared" si="13"/>
        <v>0.77777777777777779</v>
      </c>
    </row>
    <row r="47" spans="1:25" ht="14.6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25</v>
      </c>
      <c r="H47" s="33">
        <f t="shared" si="8"/>
        <v>5</v>
      </c>
      <c r="I47" s="35">
        <f t="shared" si="9"/>
        <v>0.83333333333333337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25</v>
      </c>
      <c r="X47" s="33">
        <f t="shared" si="12"/>
        <v>5</v>
      </c>
      <c r="Y47" s="35">
        <f t="shared" si="13"/>
        <v>0.83333333333333337</v>
      </c>
    </row>
    <row r="48" spans="1:25" ht="14.6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1</v>
      </c>
      <c r="H48" s="33">
        <f t="shared" si="8"/>
        <v>4</v>
      </c>
      <c r="I48" s="35">
        <f t="shared" si="9"/>
        <v>0.2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1</v>
      </c>
      <c r="X48" s="33">
        <f t="shared" si="12"/>
        <v>4</v>
      </c>
      <c r="Y48" s="35">
        <f t="shared" si="13"/>
        <v>0.2</v>
      </c>
    </row>
    <row r="49" spans="1:25" ht="14.6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14</v>
      </c>
      <c r="L49" s="33">
        <f>J49-K49</f>
        <v>0</v>
      </c>
      <c r="M49" s="35">
        <f>K49/J49</f>
        <v>1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23</v>
      </c>
      <c r="X49" s="33">
        <f t="shared" si="12"/>
        <v>0</v>
      </c>
      <c r="Y49" s="35">
        <f t="shared" si="13"/>
        <v>1</v>
      </c>
    </row>
    <row r="50" spans="1:25" ht="14.6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7</v>
      </c>
      <c r="H50" s="33">
        <f t="shared" si="8"/>
        <v>3</v>
      </c>
      <c r="I50" s="35">
        <f t="shared" si="9"/>
        <v>0.7</v>
      </c>
      <c r="J50" s="36"/>
      <c r="K50" s="34"/>
      <c r="L50" s="33"/>
      <c r="M50" s="35"/>
      <c r="N50" s="33">
        <v>2</v>
      </c>
      <c r="O50" s="34">
        <v>0</v>
      </c>
      <c r="P50" s="33">
        <f>N50-O50</f>
        <v>2</v>
      </c>
      <c r="Q50" s="35">
        <f>O50/N50</f>
        <v>0</v>
      </c>
      <c r="R50" s="33"/>
      <c r="S50" s="34"/>
      <c r="T50" s="33"/>
      <c r="U50" s="35"/>
      <c r="V50" s="33">
        <f t="shared" si="10"/>
        <v>12</v>
      </c>
      <c r="W50" s="33">
        <f t="shared" si="11"/>
        <v>7</v>
      </c>
      <c r="X50" s="33">
        <f t="shared" si="12"/>
        <v>5</v>
      </c>
      <c r="Y50" s="35">
        <f t="shared" si="13"/>
        <v>0.58333333333333337</v>
      </c>
    </row>
    <row r="51" spans="1:25" ht="14.6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3</v>
      </c>
      <c r="L51" s="33">
        <f>J51-K51</f>
        <v>2</v>
      </c>
      <c r="M51" s="35">
        <f>K51/J51</f>
        <v>0.6</v>
      </c>
      <c r="N51" s="33">
        <v>5</v>
      </c>
      <c r="O51" s="34">
        <v>5</v>
      </c>
      <c r="P51" s="33">
        <f>N51-O51</f>
        <v>0</v>
      </c>
      <c r="Q51" s="35">
        <f>O51/N51</f>
        <v>1</v>
      </c>
      <c r="R51" s="33"/>
      <c r="S51" s="34"/>
      <c r="T51" s="33"/>
      <c r="U51" s="35"/>
      <c r="V51" s="33">
        <f t="shared" si="10"/>
        <v>24</v>
      </c>
      <c r="W51" s="33">
        <f t="shared" si="11"/>
        <v>22</v>
      </c>
      <c r="X51" s="33">
        <f t="shared" si="12"/>
        <v>2</v>
      </c>
      <c r="Y51" s="35">
        <f t="shared" si="13"/>
        <v>0.91666666666666663</v>
      </c>
    </row>
    <row r="52" spans="1:25" ht="14.6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5</v>
      </c>
      <c r="H52" s="33">
        <f t="shared" si="8"/>
        <v>0</v>
      </c>
      <c r="I52" s="35">
        <f t="shared" si="9"/>
        <v>1</v>
      </c>
      <c r="J52" s="36">
        <v>1</v>
      </c>
      <c r="K52" s="34">
        <v>1</v>
      </c>
      <c r="L52" s="33">
        <f>J52-K52</f>
        <v>0</v>
      </c>
      <c r="M52" s="35">
        <f>K52/J52</f>
        <v>1</v>
      </c>
      <c r="N52" s="33">
        <v>2</v>
      </c>
      <c r="O52" s="34">
        <v>1</v>
      </c>
      <c r="P52" s="33">
        <f>N52-O52</f>
        <v>1</v>
      </c>
      <c r="Q52" s="35">
        <f>O52/N52</f>
        <v>0.5</v>
      </c>
      <c r="R52" s="33"/>
      <c r="S52" s="34"/>
      <c r="T52" s="33"/>
      <c r="U52" s="35"/>
      <c r="V52" s="33">
        <f t="shared" si="10"/>
        <v>8</v>
      </c>
      <c r="W52" s="33">
        <f t="shared" si="11"/>
        <v>7</v>
      </c>
      <c r="X52" s="33">
        <f t="shared" si="12"/>
        <v>1</v>
      </c>
      <c r="Y52" s="35">
        <f t="shared" si="13"/>
        <v>0.875</v>
      </c>
    </row>
    <row r="53" spans="1:25" ht="14.6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19</v>
      </c>
      <c r="H53" s="33">
        <f t="shared" si="8"/>
        <v>1</v>
      </c>
      <c r="I53" s="35">
        <f t="shared" si="9"/>
        <v>0.95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19</v>
      </c>
      <c r="X53" s="33">
        <f t="shared" si="12"/>
        <v>1</v>
      </c>
      <c r="Y53" s="35">
        <f t="shared" si="13"/>
        <v>0.95</v>
      </c>
    </row>
    <row r="54" spans="1:25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27">
        <f>SUM(G39:G53)</f>
        <v>130</v>
      </c>
      <c r="H54" s="27">
        <f>SUM(H39:H53)</f>
        <v>32</v>
      </c>
      <c r="I54" s="28">
        <f t="shared" si="9"/>
        <v>0.80246913580246915</v>
      </c>
      <c r="J54" s="27">
        <f>SUM(J39:J53)</f>
        <v>22</v>
      </c>
      <c r="K54" s="27">
        <f>SUM(K39:K53)</f>
        <v>18</v>
      </c>
      <c r="L54" s="27">
        <f>SUM(L39:L53)</f>
        <v>4</v>
      </c>
      <c r="M54" s="28">
        <f>K54/J54</f>
        <v>0.81818181818181823</v>
      </c>
      <c r="N54" s="27">
        <f>SUM(N39:N53)</f>
        <v>20</v>
      </c>
      <c r="O54" s="27">
        <f>SUM(O39:O53)</f>
        <v>10</v>
      </c>
      <c r="P54" s="27">
        <f>N54-O54</f>
        <v>10</v>
      </c>
      <c r="Q54" s="28">
        <f>O54/N54</f>
        <v>0.5</v>
      </c>
      <c r="R54" s="27">
        <f>SUM(R39:R53)</f>
        <v>5</v>
      </c>
      <c r="S54" s="27">
        <f>SUM(S39:S53)</f>
        <v>1</v>
      </c>
      <c r="T54" s="27">
        <f>R54-S54</f>
        <v>4</v>
      </c>
      <c r="U54" s="28">
        <f>S54/R54</f>
        <v>0.2</v>
      </c>
      <c r="V54" s="27">
        <f>SUM(V39:V53)</f>
        <v>209</v>
      </c>
      <c r="W54" s="27">
        <f>SUM(W39:W53)</f>
        <v>159</v>
      </c>
      <c r="X54" s="27">
        <f>SUM(X39:X53)</f>
        <v>50</v>
      </c>
      <c r="Y54" s="28">
        <f t="shared" si="13"/>
        <v>0.76076555023923442</v>
      </c>
    </row>
    <row r="55" spans="1:25" ht="14.6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>
        <v>3</v>
      </c>
      <c r="L55" s="40">
        <f>J55-K55</f>
        <v>0</v>
      </c>
      <c r="M55" s="42">
        <f>K55/J55</f>
        <v>1</v>
      </c>
      <c r="N55" s="40">
        <v>3</v>
      </c>
      <c r="O55" s="41">
        <v>0</v>
      </c>
      <c r="P55" s="40">
        <v>3</v>
      </c>
      <c r="Q55" s="42">
        <f>O55/N55</f>
        <v>0</v>
      </c>
      <c r="R55" s="42"/>
      <c r="S55" s="43"/>
      <c r="T55" s="42"/>
      <c r="U55" s="42"/>
      <c r="V55" s="40">
        <f>F55+J55+N55</f>
        <v>13</v>
      </c>
      <c r="W55" s="40">
        <f>G55+K55+O55</f>
        <v>10</v>
      </c>
      <c r="X55" s="40">
        <f t="shared" ref="X55:X69" si="15">V55-W55</f>
        <v>3</v>
      </c>
      <c r="Y55" s="42">
        <f t="shared" si="13"/>
        <v>0.76923076923076927</v>
      </c>
    </row>
    <row r="56" spans="1:25" ht="14.6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>
        <v>2</v>
      </c>
      <c r="L56" s="40">
        <f>J56-K56</f>
        <v>1</v>
      </c>
      <c r="M56" s="42">
        <f>K56/J56</f>
        <v>0.66666666666666663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12</v>
      </c>
      <c r="X56" s="40">
        <f t="shared" si="15"/>
        <v>1</v>
      </c>
      <c r="Y56" s="42">
        <f t="shared" si="13"/>
        <v>0.92307692307692313</v>
      </c>
    </row>
    <row r="57" spans="1:25" ht="14.6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  <c r="V57" s="40">
        <f>F57+N57</f>
        <v>12</v>
      </c>
      <c r="W57" s="40">
        <f>G57+O57</f>
        <v>12</v>
      </c>
      <c r="X57" s="40">
        <f t="shared" si="15"/>
        <v>0</v>
      </c>
      <c r="Y57" s="42">
        <f>W58/V57</f>
        <v>0.83333333333333337</v>
      </c>
    </row>
    <row r="58" spans="1:25" ht="14.6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10</v>
      </c>
      <c r="H58" s="40">
        <f t="shared" si="14"/>
        <v>0</v>
      </c>
      <c r="I58" s="42">
        <f t="shared" si="9"/>
        <v>1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10</v>
      </c>
      <c r="X58" s="40">
        <f t="shared" si="15"/>
        <v>0</v>
      </c>
      <c r="Y58" s="42">
        <f t="shared" ref="Y58:Y86" si="18">W58/V58</f>
        <v>1</v>
      </c>
    </row>
    <row r="59" spans="1:25" ht="14.6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10</v>
      </c>
      <c r="H59" s="40">
        <f t="shared" si="14"/>
        <v>0</v>
      </c>
      <c r="I59" s="42">
        <f t="shared" si="9"/>
        <v>1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  <c r="V59" s="40">
        <f t="shared" si="16"/>
        <v>12</v>
      </c>
      <c r="W59" s="40">
        <f t="shared" si="17"/>
        <v>12</v>
      </c>
      <c r="X59" s="40">
        <f t="shared" si="15"/>
        <v>0</v>
      </c>
      <c r="Y59" s="42">
        <f t="shared" si="18"/>
        <v>1</v>
      </c>
    </row>
    <row r="60" spans="1:25" ht="14.6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3</v>
      </c>
      <c r="H60" s="40">
        <f t="shared" si="14"/>
        <v>11</v>
      </c>
      <c r="I60" s="42">
        <f t="shared" si="9"/>
        <v>0.21428571428571427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3</v>
      </c>
      <c r="X60" s="40">
        <f t="shared" si="15"/>
        <v>11</v>
      </c>
      <c r="Y60" s="42">
        <f t="shared" si="18"/>
        <v>0.21428571428571427</v>
      </c>
    </row>
    <row r="61" spans="1:25" ht="14.6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4</v>
      </c>
      <c r="H61" s="40">
        <f t="shared" si="14"/>
        <v>4</v>
      </c>
      <c r="I61" s="42">
        <f t="shared" ref="I61:I86" si="19">G61/F61</f>
        <v>0.5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4</v>
      </c>
      <c r="X61" s="40">
        <f t="shared" si="15"/>
        <v>4</v>
      </c>
      <c r="Y61" s="42">
        <f t="shared" si="18"/>
        <v>0.5</v>
      </c>
    </row>
    <row r="62" spans="1:25" ht="14.6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8</v>
      </c>
      <c r="H62" s="40">
        <f t="shared" si="14"/>
        <v>0</v>
      </c>
      <c r="I62" s="42">
        <f t="shared" si="19"/>
        <v>1</v>
      </c>
      <c r="J62" s="40">
        <v>3</v>
      </c>
      <c r="K62" s="41"/>
      <c r="L62" s="40">
        <f>J62-K62</f>
        <v>3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8</v>
      </c>
      <c r="X62" s="40">
        <f t="shared" si="15"/>
        <v>3</v>
      </c>
      <c r="Y62" s="42">
        <f t="shared" si="18"/>
        <v>0.72727272727272729</v>
      </c>
    </row>
    <row r="63" spans="1:25" ht="14.6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10</v>
      </c>
      <c r="H63" s="40">
        <f t="shared" si="14"/>
        <v>0</v>
      </c>
      <c r="I63" s="42">
        <f t="shared" si="19"/>
        <v>1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10</v>
      </c>
      <c r="X63" s="40">
        <f t="shared" si="15"/>
        <v>1</v>
      </c>
      <c r="Y63" s="42">
        <f t="shared" si="18"/>
        <v>0.90909090909090906</v>
      </c>
    </row>
    <row r="64" spans="1:25" ht="14.6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25" ht="14.6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4</v>
      </c>
      <c r="H65" s="40">
        <f t="shared" si="14"/>
        <v>2</v>
      </c>
      <c r="I65" s="42">
        <f t="shared" si="19"/>
        <v>0.66666666666666663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4</v>
      </c>
      <c r="X65" s="40">
        <f t="shared" si="15"/>
        <v>2</v>
      </c>
      <c r="Y65" s="42">
        <f t="shared" si="18"/>
        <v>0.66666666666666663</v>
      </c>
    </row>
    <row r="66" spans="1:25" ht="14.6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14"/>
        <v>0</v>
      </c>
      <c r="I66" s="42">
        <f t="shared" si="19"/>
        <v>1</v>
      </c>
      <c r="J66" s="40"/>
      <c r="K66" s="41"/>
      <c r="L66" s="40"/>
      <c r="M66" s="42"/>
      <c r="N66" s="40">
        <v>6</v>
      </c>
      <c r="O66" s="41">
        <v>4</v>
      </c>
      <c r="P66" s="40">
        <f>N66-O66</f>
        <v>2</v>
      </c>
      <c r="Q66" s="42">
        <f t="shared" ref="Q66:Q71" si="20">O66/N66</f>
        <v>0.66666666666666663</v>
      </c>
      <c r="R66" s="42"/>
      <c r="S66" s="43"/>
      <c r="T66" s="42"/>
      <c r="U66" s="42"/>
      <c r="V66" s="40">
        <f t="shared" si="16"/>
        <v>14</v>
      </c>
      <c r="W66" s="40">
        <f t="shared" si="17"/>
        <v>12</v>
      </c>
      <c r="X66" s="40">
        <f t="shared" si="15"/>
        <v>2</v>
      </c>
      <c r="Y66" s="42">
        <f t="shared" si="18"/>
        <v>0.8571428571428571</v>
      </c>
    </row>
    <row r="67" spans="1:25" ht="14.6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13</v>
      </c>
      <c r="H67" s="40">
        <f t="shared" si="14"/>
        <v>1</v>
      </c>
      <c r="I67" s="42">
        <f t="shared" si="19"/>
        <v>0.9285714285714286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13</v>
      </c>
      <c r="X67" s="40">
        <f t="shared" si="15"/>
        <v>3</v>
      </c>
      <c r="Y67" s="42">
        <f t="shared" si="18"/>
        <v>0.8125</v>
      </c>
    </row>
    <row r="68" spans="1:25" ht="14.6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13</v>
      </c>
      <c r="H68" s="40">
        <f t="shared" si="14"/>
        <v>17</v>
      </c>
      <c r="I68" s="42">
        <f t="shared" si="19"/>
        <v>0.43333333333333335</v>
      </c>
      <c r="J68" s="40"/>
      <c r="K68" s="41"/>
      <c r="L68" s="40"/>
      <c r="M68" s="42"/>
      <c r="N68" s="40">
        <v>2</v>
      </c>
      <c r="O68" s="41">
        <v>0</v>
      </c>
      <c r="P68" s="40">
        <f>N68-O68</f>
        <v>2</v>
      </c>
      <c r="Q68" s="42">
        <f t="shared" si="20"/>
        <v>0</v>
      </c>
      <c r="R68" s="42"/>
      <c r="S68" s="43"/>
      <c r="T68" s="42"/>
      <c r="U68" s="42"/>
      <c r="V68" s="40">
        <f t="shared" si="16"/>
        <v>32</v>
      </c>
      <c r="W68" s="40">
        <f t="shared" si="17"/>
        <v>13</v>
      </c>
      <c r="X68" s="40">
        <f t="shared" si="15"/>
        <v>19</v>
      </c>
      <c r="Y68" s="42">
        <f t="shared" si="18"/>
        <v>0.40625</v>
      </c>
    </row>
    <row r="69" spans="1:25" ht="14.6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8</v>
      </c>
      <c r="H69" s="40">
        <f t="shared" si="14"/>
        <v>7</v>
      </c>
      <c r="I69" s="42">
        <f t="shared" si="19"/>
        <v>0.53333333333333333</v>
      </c>
      <c r="J69" s="40"/>
      <c r="K69" s="41"/>
      <c r="L69" s="40"/>
      <c r="M69" s="42"/>
      <c r="N69" s="40">
        <v>2</v>
      </c>
      <c r="O69" s="41">
        <v>2</v>
      </c>
      <c r="P69" s="40">
        <f>N69-O69</f>
        <v>0</v>
      </c>
      <c r="Q69" s="42">
        <f t="shared" si="20"/>
        <v>1</v>
      </c>
      <c r="R69" s="42"/>
      <c r="S69" s="43"/>
      <c r="T69" s="42"/>
      <c r="U69" s="42"/>
      <c r="V69" s="40">
        <f t="shared" si="16"/>
        <v>17</v>
      </c>
      <c r="W69" s="40">
        <f t="shared" si="17"/>
        <v>10</v>
      </c>
      <c r="X69" s="40">
        <f t="shared" si="15"/>
        <v>7</v>
      </c>
      <c r="Y69" s="42">
        <f t="shared" si="18"/>
        <v>0.58823529411764708</v>
      </c>
    </row>
    <row r="70" spans="1:25" s="44" customFormat="1" ht="14.6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124</v>
      </c>
      <c r="H70" s="27">
        <f>SUM(H55:H69)</f>
        <v>42</v>
      </c>
      <c r="I70" s="28">
        <f t="shared" si="19"/>
        <v>0.74698795180722888</v>
      </c>
      <c r="J70" s="27">
        <f>SUM(J55:J69)</f>
        <v>9</v>
      </c>
      <c r="K70" s="27">
        <f>SUM(K55:K69)</f>
        <v>5</v>
      </c>
      <c r="L70" s="27">
        <f>J70-K70</f>
        <v>4</v>
      </c>
      <c r="M70" s="28">
        <f>K70/J70</f>
        <v>0.55555555555555558</v>
      </c>
      <c r="N70" s="27">
        <f>SUM(N55:N69)</f>
        <v>20</v>
      </c>
      <c r="O70" s="27">
        <f>SUM(O55:O69)</f>
        <v>10</v>
      </c>
      <c r="P70" s="27">
        <f>SUM(P55:P69)</f>
        <v>10</v>
      </c>
      <c r="Q70" s="28">
        <f t="shared" si="20"/>
        <v>0.5</v>
      </c>
      <c r="R70" s="28"/>
      <c r="S70" s="28"/>
      <c r="T70" s="28"/>
      <c r="U70" s="28"/>
      <c r="V70" s="27">
        <f>SUM(V55:V69)</f>
        <v>195</v>
      </c>
      <c r="W70" s="27">
        <f>SUM(W55:W69)</f>
        <v>139</v>
      </c>
      <c r="X70" s="27">
        <f>SUM(X55:X69)</f>
        <v>56</v>
      </c>
      <c r="Y70" s="28">
        <f t="shared" si="18"/>
        <v>0.71282051282051284</v>
      </c>
    </row>
    <row r="71" spans="1:25" ht="14.6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>
        <v>1</v>
      </c>
      <c r="P71" s="47">
        <f>N71-O71</f>
        <v>1</v>
      </c>
      <c r="Q71" s="49">
        <f t="shared" si="20"/>
        <v>0.5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1</v>
      </c>
      <c r="X71" s="47">
        <f t="shared" ref="X71:X84" si="24">V71-W71</f>
        <v>3</v>
      </c>
      <c r="Y71" s="49">
        <f t="shared" si="18"/>
        <v>0.25</v>
      </c>
    </row>
    <row r="72" spans="1:25" ht="14.6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14</v>
      </c>
      <c r="H72" s="47">
        <f t="shared" si="21"/>
        <v>0</v>
      </c>
      <c r="I72" s="49">
        <f t="shared" si="19"/>
        <v>1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14</v>
      </c>
      <c r="X72" s="47">
        <f t="shared" si="24"/>
        <v>0</v>
      </c>
      <c r="Y72" s="49">
        <f t="shared" si="18"/>
        <v>1</v>
      </c>
    </row>
    <row r="73" spans="1:25" ht="14.6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1</v>
      </c>
      <c r="H73" s="47">
        <f t="shared" si="21"/>
        <v>4</v>
      </c>
      <c r="I73" s="49">
        <f t="shared" si="19"/>
        <v>0.2</v>
      </c>
      <c r="J73" s="50">
        <v>5</v>
      </c>
      <c r="K73" s="48"/>
      <c r="L73" s="47">
        <f>J73-K73</f>
        <v>5</v>
      </c>
      <c r="M73" s="49">
        <f>K73/J73</f>
        <v>0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1</v>
      </c>
      <c r="X73" s="47">
        <f t="shared" si="24"/>
        <v>9</v>
      </c>
      <c r="Y73" s="49">
        <f t="shared" si="18"/>
        <v>0.1</v>
      </c>
    </row>
    <row r="74" spans="1:25" ht="14.6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31</v>
      </c>
      <c r="H74" s="47">
        <f t="shared" si="21"/>
        <v>30</v>
      </c>
      <c r="I74" s="49">
        <f t="shared" si="19"/>
        <v>0.50819672131147542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31</v>
      </c>
      <c r="X74" s="47">
        <f t="shared" si="24"/>
        <v>30</v>
      </c>
      <c r="Y74" s="49">
        <f t="shared" si="18"/>
        <v>0.50819672131147542</v>
      </c>
    </row>
    <row r="75" spans="1:25" ht="14.6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21"/>
        <v>0</v>
      </c>
      <c r="I75" s="49">
        <f t="shared" si="19"/>
        <v>1</v>
      </c>
      <c r="J75" s="50">
        <v>2</v>
      </c>
      <c r="K75" s="48">
        <v>1</v>
      </c>
      <c r="L75" s="47">
        <f>J75-K75</f>
        <v>1</v>
      </c>
      <c r="M75" s="49">
        <f>K75/J75</f>
        <v>0.5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16</v>
      </c>
      <c r="X75" s="47">
        <f t="shared" si="24"/>
        <v>2</v>
      </c>
      <c r="Y75" s="49">
        <f t="shared" si="18"/>
        <v>0.88888888888888884</v>
      </c>
    </row>
    <row r="76" spans="1:25" ht="14.6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5</v>
      </c>
      <c r="H76" s="47">
        <f t="shared" si="21"/>
        <v>12</v>
      </c>
      <c r="I76" s="49">
        <f t="shared" si="19"/>
        <v>0.29411764705882354</v>
      </c>
      <c r="J76" s="50"/>
      <c r="K76" s="48"/>
      <c r="L76" s="47"/>
      <c r="M76" s="49"/>
      <c r="N76" s="47">
        <v>5</v>
      </c>
      <c r="O76" s="48">
        <v>5</v>
      </c>
      <c r="P76" s="47">
        <f>N76-O76</f>
        <v>0</v>
      </c>
      <c r="Q76" s="49">
        <f>O76/N76</f>
        <v>1</v>
      </c>
      <c r="R76" s="49"/>
      <c r="S76" s="51"/>
      <c r="T76" s="49"/>
      <c r="U76" s="49"/>
      <c r="V76" s="47">
        <f t="shared" si="22"/>
        <v>22</v>
      </c>
      <c r="W76" s="47">
        <f t="shared" si="23"/>
        <v>10</v>
      </c>
      <c r="X76" s="47">
        <f t="shared" si="24"/>
        <v>12</v>
      </c>
      <c r="Y76" s="49">
        <f t="shared" si="18"/>
        <v>0.45454545454545453</v>
      </c>
    </row>
    <row r="77" spans="1:25" ht="14.6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0</v>
      </c>
      <c r="H77" s="47">
        <f t="shared" si="21"/>
        <v>7</v>
      </c>
      <c r="I77" s="49">
        <f t="shared" si="19"/>
        <v>0</v>
      </c>
      <c r="J77" s="50"/>
      <c r="K77" s="48"/>
      <c r="L77" s="47"/>
      <c r="M77" s="49"/>
      <c r="N77" s="47">
        <v>10</v>
      </c>
      <c r="O77" s="48">
        <v>0</v>
      </c>
      <c r="P77" s="47">
        <f>N77-O77</f>
        <v>10</v>
      </c>
      <c r="Q77" s="49">
        <f>O77/N77</f>
        <v>0</v>
      </c>
      <c r="R77" s="49"/>
      <c r="S77" s="51"/>
      <c r="T77" s="49"/>
      <c r="U77" s="49"/>
      <c r="V77" s="47">
        <f t="shared" si="22"/>
        <v>17</v>
      </c>
      <c r="W77" s="47">
        <f t="shared" si="23"/>
        <v>0</v>
      </c>
      <c r="X77" s="47">
        <f t="shared" si="24"/>
        <v>17</v>
      </c>
      <c r="Y77" s="49">
        <f t="shared" si="18"/>
        <v>0</v>
      </c>
    </row>
    <row r="78" spans="1:25" ht="14.6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14</v>
      </c>
      <c r="H78" s="47">
        <f t="shared" si="21"/>
        <v>14</v>
      </c>
      <c r="I78" s="49">
        <f t="shared" si="19"/>
        <v>0.5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6</v>
      </c>
      <c r="P78" s="47">
        <f>N78-O78</f>
        <v>1</v>
      </c>
      <c r="Q78" s="49">
        <f>O78/N78</f>
        <v>0.8571428571428571</v>
      </c>
      <c r="R78" s="49"/>
      <c r="S78" s="51"/>
      <c r="T78" s="49"/>
      <c r="U78" s="49"/>
      <c r="V78" s="47">
        <f t="shared" si="22"/>
        <v>39</v>
      </c>
      <c r="W78" s="47">
        <f t="shared" si="23"/>
        <v>20</v>
      </c>
      <c r="X78" s="47">
        <f t="shared" si="24"/>
        <v>19</v>
      </c>
      <c r="Y78" s="49">
        <f t="shared" si="18"/>
        <v>0.51282051282051277</v>
      </c>
    </row>
    <row r="79" spans="1:25" ht="14.6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8</v>
      </c>
      <c r="H79" s="47">
        <f t="shared" si="21"/>
        <v>2</v>
      </c>
      <c r="I79" s="49">
        <f t="shared" si="19"/>
        <v>0.8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8</v>
      </c>
      <c r="X79" s="47">
        <f t="shared" si="24"/>
        <v>2</v>
      </c>
      <c r="Y79" s="49">
        <f t="shared" si="18"/>
        <v>0.8</v>
      </c>
    </row>
    <row r="80" spans="1:25" ht="14.6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8</v>
      </c>
      <c r="H80" s="47">
        <f t="shared" si="21"/>
        <v>2</v>
      </c>
      <c r="I80" s="49">
        <f t="shared" si="19"/>
        <v>0.8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8</v>
      </c>
      <c r="X80" s="47">
        <f t="shared" si="24"/>
        <v>2</v>
      </c>
      <c r="Y80" s="49">
        <f t="shared" si="18"/>
        <v>0.8</v>
      </c>
    </row>
    <row r="81" spans="1:25" ht="14.6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8</v>
      </c>
      <c r="H81" s="47">
        <f t="shared" si="21"/>
        <v>2</v>
      </c>
      <c r="I81" s="49">
        <f t="shared" si="19"/>
        <v>0.8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8</v>
      </c>
      <c r="X81" s="47">
        <f t="shared" si="24"/>
        <v>2</v>
      </c>
      <c r="Y81" s="49">
        <f t="shared" si="18"/>
        <v>0.8</v>
      </c>
    </row>
    <row r="82" spans="1:25" ht="14.6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4</v>
      </c>
      <c r="H82" s="47">
        <f t="shared" si="21"/>
        <v>4</v>
      </c>
      <c r="I82" s="49">
        <f t="shared" si="19"/>
        <v>0.5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4</v>
      </c>
      <c r="X82" s="47">
        <f t="shared" si="24"/>
        <v>4</v>
      </c>
      <c r="Y82" s="49">
        <f t="shared" si="18"/>
        <v>0.5</v>
      </c>
    </row>
    <row r="83" spans="1:25" ht="14.6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9</v>
      </c>
      <c r="H83" s="47">
        <f t="shared" si="21"/>
        <v>0</v>
      </c>
      <c r="I83" s="49">
        <f t="shared" si="19"/>
        <v>1</v>
      </c>
      <c r="J83" s="50"/>
      <c r="K83" s="48"/>
      <c r="L83" s="47"/>
      <c r="M83" s="49"/>
      <c r="N83" s="47">
        <v>2</v>
      </c>
      <c r="O83" s="48">
        <v>0</v>
      </c>
      <c r="P83" s="47">
        <f>N83-O83</f>
        <v>2</v>
      </c>
      <c r="Q83" s="49">
        <f>O83/N83</f>
        <v>0</v>
      </c>
      <c r="R83" s="49"/>
      <c r="S83" s="51"/>
      <c r="T83" s="49"/>
      <c r="U83" s="49"/>
      <c r="V83" s="47">
        <f t="shared" si="22"/>
        <v>11</v>
      </c>
      <c r="W83" s="47">
        <f t="shared" si="23"/>
        <v>9</v>
      </c>
      <c r="X83" s="47">
        <f t="shared" si="24"/>
        <v>2</v>
      </c>
      <c r="Y83" s="49">
        <f t="shared" si="18"/>
        <v>0.81818181818181823</v>
      </c>
    </row>
    <row r="84" spans="1:25" ht="14.6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8</v>
      </c>
      <c r="H84" s="47">
        <f t="shared" si="21"/>
        <v>0</v>
      </c>
      <c r="I84" s="49">
        <f t="shared" si="19"/>
        <v>1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8</v>
      </c>
      <c r="X84" s="47">
        <f t="shared" si="24"/>
        <v>2</v>
      </c>
      <c r="Y84" s="49">
        <f t="shared" si="18"/>
        <v>0.8</v>
      </c>
    </row>
    <row r="85" spans="1:25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125</v>
      </c>
      <c r="H85" s="27">
        <f>SUM(H71:H84)</f>
        <v>79</v>
      </c>
      <c r="I85" s="28">
        <f t="shared" si="19"/>
        <v>0.61274509803921573</v>
      </c>
      <c r="J85" s="27">
        <f>SUM(J71:J84)</f>
        <v>11</v>
      </c>
      <c r="K85" s="27">
        <f>SUM(K71:K84)</f>
        <v>1</v>
      </c>
      <c r="L85" s="27">
        <f>J85-K85</f>
        <v>10</v>
      </c>
      <c r="M85" s="28">
        <f>K85/J85</f>
        <v>9.0909090909090912E-2</v>
      </c>
      <c r="N85" s="27">
        <f>SUM(N71:N84)</f>
        <v>29</v>
      </c>
      <c r="O85" s="27">
        <f>SUM(O71:O84)</f>
        <v>12</v>
      </c>
      <c r="P85" s="27">
        <f>SUM(P71:P84)</f>
        <v>17</v>
      </c>
      <c r="Q85" s="28">
        <f>O85/N85</f>
        <v>0.41379310344827586</v>
      </c>
      <c r="R85" s="28"/>
      <c r="S85" s="28"/>
      <c r="T85" s="28"/>
      <c r="U85" s="28"/>
      <c r="V85" s="27">
        <f>SUM(V71:V84)</f>
        <v>244</v>
      </c>
      <c r="W85" s="27">
        <f>SUM(W71:W84)</f>
        <v>138</v>
      </c>
      <c r="X85" s="27">
        <f>SUM(X71:X84)</f>
        <v>106</v>
      </c>
      <c r="Y85" s="28">
        <f t="shared" si="18"/>
        <v>0.56557377049180324</v>
      </c>
    </row>
    <row r="86" spans="1:25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993</v>
      </c>
      <c r="G86" s="27">
        <f>G38+G54+G70+G85</f>
        <v>706</v>
      </c>
      <c r="H86" s="27">
        <f>H38+H54+H70+H85</f>
        <v>287</v>
      </c>
      <c r="I86" s="28">
        <f t="shared" si="19"/>
        <v>0.71097683786505539</v>
      </c>
      <c r="J86" s="27">
        <f>J38+J54+J70+J85</f>
        <v>83</v>
      </c>
      <c r="K86" s="27">
        <f>K38+K54+K70+K85</f>
        <v>47</v>
      </c>
      <c r="L86" s="27">
        <f>L38+L54+L70+L85</f>
        <v>36</v>
      </c>
      <c r="M86" s="28">
        <f>K86/J86</f>
        <v>0.5662650602409639</v>
      </c>
      <c r="N86" s="27">
        <f>N38+N54+N70+N85</f>
        <v>172</v>
      </c>
      <c r="O86" s="27">
        <f>O38+O54+O70+O85</f>
        <v>80</v>
      </c>
      <c r="P86" s="27">
        <f>P38+P54+P70+P85</f>
        <v>92</v>
      </c>
      <c r="Q86" s="28">
        <f>O86/N86</f>
        <v>0.46511627906976744</v>
      </c>
      <c r="R86" s="53">
        <f>R38+R54</f>
        <v>9</v>
      </c>
      <c r="S86" s="53">
        <f>S38+S54</f>
        <v>4</v>
      </c>
      <c r="T86" s="53">
        <f>T38+T54</f>
        <v>5</v>
      </c>
      <c r="U86" s="28">
        <f>S86/R86</f>
        <v>0.44444444444444442</v>
      </c>
      <c r="V86" s="27">
        <f>V38+V54+V70+V85</f>
        <v>1257</v>
      </c>
      <c r="W86" s="27">
        <f>G86+K86+O86+S86</f>
        <v>837</v>
      </c>
      <c r="X86" s="27">
        <f>V86-W86</f>
        <v>420</v>
      </c>
      <c r="Y86" s="28">
        <f t="shared" si="18"/>
        <v>0.66587112171837703</v>
      </c>
    </row>
    <row r="87" spans="1:25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25" ht="12.7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25" ht="12.75" customHeight="1">
      <c r="A92" s="99" t="s">
        <v>234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461</v>
      </c>
      <c r="G96" s="58">
        <f t="shared" si="25"/>
        <v>327</v>
      </c>
      <c r="H96" s="58">
        <f t="shared" si="25"/>
        <v>134</v>
      </c>
      <c r="I96" s="59">
        <f t="shared" si="25"/>
        <v>0.70932754880694138</v>
      </c>
      <c r="J96" s="58">
        <f t="shared" si="25"/>
        <v>41</v>
      </c>
      <c r="K96" s="58">
        <f t="shared" si="25"/>
        <v>23</v>
      </c>
      <c r="L96" s="58">
        <f t="shared" si="25"/>
        <v>18</v>
      </c>
      <c r="M96" s="59">
        <f t="shared" si="25"/>
        <v>0.56097560975609762</v>
      </c>
      <c r="N96" s="58">
        <f t="shared" si="25"/>
        <v>103</v>
      </c>
      <c r="O96" s="58">
        <f t="shared" si="25"/>
        <v>48</v>
      </c>
      <c r="P96" s="58">
        <f t="shared" si="25"/>
        <v>55</v>
      </c>
      <c r="Q96" s="59">
        <f t="shared" si="25"/>
        <v>0.46601941747572817</v>
      </c>
      <c r="R96" s="58">
        <f t="shared" si="25"/>
        <v>4</v>
      </c>
      <c r="S96" s="58">
        <f t="shared" si="25"/>
        <v>3</v>
      </c>
      <c r="T96" s="58">
        <f t="shared" si="25"/>
        <v>1</v>
      </c>
      <c r="U96" s="59">
        <f t="shared" si="25"/>
        <v>0.75</v>
      </c>
      <c r="V96" s="58">
        <f t="shared" si="25"/>
        <v>609</v>
      </c>
      <c r="W96" s="58">
        <f t="shared" si="25"/>
        <v>401</v>
      </c>
      <c r="X96" s="58">
        <f t="shared" si="25"/>
        <v>208</v>
      </c>
      <c r="Y96" s="59">
        <f t="shared" si="25"/>
        <v>0.65845648604269291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130</v>
      </c>
      <c r="H97" s="60">
        <f t="shared" si="26"/>
        <v>32</v>
      </c>
      <c r="I97" s="61">
        <f t="shared" si="26"/>
        <v>0.80246913580246915</v>
      </c>
      <c r="J97" s="60">
        <f t="shared" si="26"/>
        <v>22</v>
      </c>
      <c r="K97" s="60">
        <f t="shared" si="26"/>
        <v>18</v>
      </c>
      <c r="L97" s="60">
        <f t="shared" si="26"/>
        <v>4</v>
      </c>
      <c r="M97" s="61">
        <f t="shared" si="26"/>
        <v>0.81818181818181823</v>
      </c>
      <c r="N97" s="60">
        <f t="shared" si="26"/>
        <v>20</v>
      </c>
      <c r="O97" s="60">
        <f t="shared" si="26"/>
        <v>10</v>
      </c>
      <c r="P97" s="60">
        <f t="shared" si="26"/>
        <v>10</v>
      </c>
      <c r="Q97" s="61">
        <f t="shared" si="26"/>
        <v>0.5</v>
      </c>
      <c r="R97" s="60">
        <f t="shared" si="26"/>
        <v>5</v>
      </c>
      <c r="S97" s="60">
        <f t="shared" si="26"/>
        <v>1</v>
      </c>
      <c r="T97" s="60">
        <f t="shared" si="26"/>
        <v>4</v>
      </c>
      <c r="U97" s="61">
        <f t="shared" si="26"/>
        <v>0.2</v>
      </c>
      <c r="V97" s="60">
        <f t="shared" si="26"/>
        <v>209</v>
      </c>
      <c r="W97" s="60">
        <f t="shared" si="26"/>
        <v>159</v>
      </c>
      <c r="X97" s="60">
        <f t="shared" si="26"/>
        <v>50</v>
      </c>
      <c r="Y97" s="61">
        <f t="shared" si="26"/>
        <v>0.76076555023923442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124</v>
      </c>
      <c r="H98" s="62">
        <f t="shared" si="27"/>
        <v>42</v>
      </c>
      <c r="I98" s="63">
        <f t="shared" si="27"/>
        <v>0.74698795180722888</v>
      </c>
      <c r="J98" s="62">
        <f t="shared" si="27"/>
        <v>9</v>
      </c>
      <c r="K98" s="62">
        <f t="shared" si="27"/>
        <v>5</v>
      </c>
      <c r="L98" s="62">
        <f t="shared" si="27"/>
        <v>4</v>
      </c>
      <c r="M98" s="63">
        <f t="shared" si="27"/>
        <v>0.55555555555555558</v>
      </c>
      <c r="N98" s="62">
        <f t="shared" si="27"/>
        <v>20</v>
      </c>
      <c r="O98" s="62">
        <f t="shared" si="27"/>
        <v>10</v>
      </c>
      <c r="P98" s="62">
        <f t="shared" si="27"/>
        <v>10</v>
      </c>
      <c r="Q98" s="63">
        <f t="shared" si="27"/>
        <v>0.5</v>
      </c>
      <c r="R98" s="63"/>
      <c r="S98" s="63"/>
      <c r="T98" s="63"/>
      <c r="U98" s="63"/>
      <c r="V98" s="62">
        <f>V70</f>
        <v>195</v>
      </c>
      <c r="W98" s="62">
        <f>W70</f>
        <v>139</v>
      </c>
      <c r="X98" s="62">
        <f>X70</f>
        <v>56</v>
      </c>
      <c r="Y98" s="63">
        <f>Y70</f>
        <v>0.71282051282051284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125</v>
      </c>
      <c r="H99" s="64">
        <f t="shared" si="28"/>
        <v>79</v>
      </c>
      <c r="I99" s="65">
        <f t="shared" si="28"/>
        <v>0.61274509803921573</v>
      </c>
      <c r="J99" s="64">
        <f t="shared" si="28"/>
        <v>11</v>
      </c>
      <c r="K99" s="64">
        <f t="shared" si="28"/>
        <v>1</v>
      </c>
      <c r="L99" s="64">
        <f t="shared" si="28"/>
        <v>10</v>
      </c>
      <c r="M99" s="65">
        <f t="shared" si="28"/>
        <v>9.0909090909090912E-2</v>
      </c>
      <c r="N99" s="64">
        <f t="shared" si="28"/>
        <v>29</v>
      </c>
      <c r="O99" s="64">
        <f t="shared" si="28"/>
        <v>12</v>
      </c>
      <c r="P99" s="64">
        <f t="shared" si="28"/>
        <v>17</v>
      </c>
      <c r="Q99" s="65">
        <f t="shared" si="28"/>
        <v>0.41379310344827586</v>
      </c>
      <c r="R99" s="65"/>
      <c r="S99" s="65"/>
      <c r="T99" s="65"/>
      <c r="U99" s="65"/>
      <c r="V99" s="64">
        <f>V85</f>
        <v>244</v>
      </c>
      <c r="W99" s="64">
        <f>W85</f>
        <v>138</v>
      </c>
      <c r="X99" s="64">
        <f>X85</f>
        <v>106</v>
      </c>
      <c r="Y99" s="65">
        <f>Y85</f>
        <v>0.56557377049180324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993</v>
      </c>
      <c r="G100" s="18">
        <f t="shared" si="29"/>
        <v>706</v>
      </c>
      <c r="H100" s="18">
        <f t="shared" si="29"/>
        <v>287</v>
      </c>
      <c r="I100" s="66">
        <f t="shared" si="29"/>
        <v>0.71097683786505539</v>
      </c>
      <c r="J100" s="18">
        <f t="shared" si="29"/>
        <v>83</v>
      </c>
      <c r="K100" s="18">
        <f t="shared" si="29"/>
        <v>47</v>
      </c>
      <c r="L100" s="18">
        <f t="shared" si="29"/>
        <v>36</v>
      </c>
      <c r="M100" s="66">
        <f t="shared" si="29"/>
        <v>0.5662650602409639</v>
      </c>
      <c r="N100" s="18">
        <f t="shared" si="29"/>
        <v>172</v>
      </c>
      <c r="O100" s="18">
        <f t="shared" si="29"/>
        <v>80</v>
      </c>
      <c r="P100" s="18">
        <f t="shared" si="29"/>
        <v>92</v>
      </c>
      <c r="Q100" s="66">
        <f t="shared" si="29"/>
        <v>0.46511627906976744</v>
      </c>
      <c r="R100" s="67">
        <f t="shared" ref="R100:X100" si="30">R86</f>
        <v>9</v>
      </c>
      <c r="S100" s="67">
        <f t="shared" si="30"/>
        <v>4</v>
      </c>
      <c r="T100" s="67">
        <f t="shared" si="30"/>
        <v>5</v>
      </c>
      <c r="U100" s="66">
        <f t="shared" si="30"/>
        <v>0.44444444444444442</v>
      </c>
      <c r="V100" s="18">
        <f t="shared" si="30"/>
        <v>1257</v>
      </c>
      <c r="W100" s="18">
        <f t="shared" si="30"/>
        <v>837</v>
      </c>
      <c r="X100" s="18">
        <f t="shared" si="30"/>
        <v>420</v>
      </c>
      <c r="Y100" s="66">
        <f>W100/V100</f>
        <v>0.66587112171837703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11" spans="1:25" ht="38.85" customHeight="1">
      <c r="E111" s="124" t="s">
        <v>31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 customHeight="1">
      <c r="E113" s="128" t="s">
        <v>6</v>
      </c>
      <c r="F113" s="128"/>
      <c r="G113" s="128"/>
      <c r="H113" s="128"/>
      <c r="I113" s="129">
        <f>F86+J86</f>
        <v>1076</v>
      </c>
      <c r="J113" s="129"/>
      <c r="K113" s="129"/>
      <c r="L113" s="130">
        <f>G86+K86</f>
        <v>753</v>
      </c>
      <c r="M113" s="130"/>
      <c r="N113" s="130"/>
      <c r="O113" s="130">
        <f>I113-L113</f>
        <v>323</v>
      </c>
      <c r="P113" s="130"/>
      <c r="Q113" s="130"/>
      <c r="R113" s="131">
        <f>L113/I113</f>
        <v>0.69981412639405205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84</v>
      </c>
      <c r="M114" s="130"/>
      <c r="N114" s="130"/>
      <c r="O114" s="130">
        <f>I114-L114</f>
        <v>97</v>
      </c>
      <c r="P114" s="130"/>
      <c r="Q114" s="130"/>
      <c r="R114" s="131">
        <f>L114/I114</f>
        <v>0.46408839779005523</v>
      </c>
      <c r="S114" s="131"/>
      <c r="T114" s="131"/>
    </row>
    <row r="115" spans="5:20" ht="15.75" customHeight="1">
      <c r="E115" s="128" t="s">
        <v>8</v>
      </c>
      <c r="F115" s="128"/>
      <c r="G115" s="128"/>
      <c r="H115" s="128"/>
      <c r="I115" s="129">
        <f>SUM(I113:I114)</f>
        <v>1257</v>
      </c>
      <c r="J115" s="129"/>
      <c r="K115" s="129"/>
      <c r="L115" s="130">
        <f>SUM(L113:L114)</f>
        <v>837</v>
      </c>
      <c r="M115" s="130"/>
      <c r="N115" s="130"/>
      <c r="O115" s="130">
        <f>SUM(O113:O114)</f>
        <v>420</v>
      </c>
      <c r="P115" s="130"/>
      <c r="Q115" s="130"/>
      <c r="R115" s="131">
        <f>L115/I115</f>
        <v>0.66587112171837703</v>
      </c>
      <c r="S115" s="131"/>
      <c r="T115" s="131"/>
    </row>
    <row r="116" spans="5:20" ht="15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 ht="31.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2.7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25.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4.65" customHeight="1">
      <c r="E121" s="68" t="s">
        <v>54</v>
      </c>
      <c r="F121" s="71">
        <v>1976</v>
      </c>
      <c r="G121" s="71">
        <v>803</v>
      </c>
      <c r="H121" s="71">
        <f>F121-G121</f>
        <v>1173</v>
      </c>
      <c r="I121" s="72">
        <f>G121/F121</f>
        <v>0.40637651821862347</v>
      </c>
      <c r="J121" s="71">
        <v>453</v>
      </c>
      <c r="K121" s="71">
        <v>103</v>
      </c>
      <c r="L121" s="71">
        <f>J121-K121</f>
        <v>350</v>
      </c>
      <c r="M121" s="72">
        <f>K121/J121</f>
        <v>0.22737306843267108</v>
      </c>
    </row>
    <row r="122" spans="5:20" ht="14.65" customHeight="1">
      <c r="E122" s="68" t="s">
        <v>99</v>
      </c>
      <c r="F122" s="71">
        <v>1340</v>
      </c>
      <c r="G122" s="71">
        <v>402</v>
      </c>
      <c r="H122" s="71">
        <f>F122-G122</f>
        <v>938</v>
      </c>
      <c r="I122" s="72">
        <f>G122/F122</f>
        <v>0.3</v>
      </c>
      <c r="J122" s="71">
        <v>410</v>
      </c>
      <c r="K122" s="71">
        <v>69</v>
      </c>
      <c r="L122" s="71">
        <f>J122-K122</f>
        <v>341</v>
      </c>
      <c r="M122" s="72">
        <f>K122/J122</f>
        <v>0.16829268292682928</v>
      </c>
    </row>
    <row r="123" spans="5:20" ht="14.65" customHeight="1">
      <c r="E123" s="68" t="s">
        <v>123</v>
      </c>
      <c r="F123" s="71">
        <v>1444</v>
      </c>
      <c r="G123" s="71">
        <v>475</v>
      </c>
      <c r="H123" s="71">
        <f>F123-G123</f>
        <v>969</v>
      </c>
      <c r="I123" s="72">
        <f>G123/F123</f>
        <v>0.32894736842105265</v>
      </c>
      <c r="J123" s="71">
        <v>375</v>
      </c>
      <c r="K123" s="71">
        <v>58</v>
      </c>
      <c r="L123" s="71">
        <f>J123-K123</f>
        <v>317</v>
      </c>
      <c r="M123" s="72">
        <f>K123/J123</f>
        <v>0.15466666666666667</v>
      </c>
    </row>
    <row r="124" spans="5:20" ht="14.65" customHeight="1">
      <c r="E124" s="68" t="s">
        <v>146</v>
      </c>
      <c r="F124" s="71">
        <v>1921</v>
      </c>
      <c r="G124" s="71">
        <v>700</v>
      </c>
      <c r="H124" s="71">
        <f>F124-G124</f>
        <v>1221</v>
      </c>
      <c r="I124" s="72">
        <f>G124/F124</f>
        <v>0.36439354502863092</v>
      </c>
      <c r="J124" s="71">
        <v>456</v>
      </c>
      <c r="K124" s="71">
        <v>61</v>
      </c>
      <c r="L124" s="71">
        <f>J124-K124</f>
        <v>395</v>
      </c>
      <c r="M124" s="72">
        <f>K124/J124</f>
        <v>0.1337719298245614</v>
      </c>
    </row>
    <row r="125" spans="5:20" ht="12.75" customHeight="1">
      <c r="E125" s="68" t="s">
        <v>175</v>
      </c>
      <c r="F125" s="68">
        <f>F121+F122+F123+F124</f>
        <v>6681</v>
      </c>
      <c r="G125" s="68">
        <f>G121+G122+G123+G124</f>
        <v>2380</v>
      </c>
      <c r="H125" s="68">
        <f>H121+H122+H123+H124</f>
        <v>4301</v>
      </c>
      <c r="I125" s="73">
        <f>G125/F125</f>
        <v>0.35623409669211198</v>
      </c>
      <c r="J125" s="68">
        <f>J121+J122+J123+J124</f>
        <v>1694</v>
      </c>
      <c r="K125" s="68">
        <f>K121+K122+K123+K124</f>
        <v>291</v>
      </c>
      <c r="L125" s="68">
        <f>L121+L122+L123+L124</f>
        <v>1403</v>
      </c>
      <c r="M125" s="73">
        <f>K125/J125</f>
        <v>0.17178276269185361</v>
      </c>
    </row>
    <row r="126" spans="5:20" ht="12.75" customHeight="1">
      <c r="E126" s="74" t="s">
        <v>184</v>
      </c>
      <c r="H126" s="75"/>
    </row>
    <row r="127" spans="5:20" ht="12.75" customHeight="1">
      <c r="E127" s="74" t="s">
        <v>185</v>
      </c>
      <c r="H127" s="75"/>
    </row>
    <row r="137" spans="1:21" ht="12.7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2.7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2.7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2.75" customHeight="1">
      <c r="A140" s="99" t="s">
        <v>233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2.7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2.7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2.75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502</v>
      </c>
      <c r="G143" s="76">
        <f t="shared" si="31"/>
        <v>350</v>
      </c>
      <c r="H143" s="76">
        <f>F143-G143</f>
        <v>152</v>
      </c>
      <c r="I143" s="77">
        <f>G143/F143</f>
        <v>0.6972111553784861</v>
      </c>
      <c r="J143" s="78">
        <f t="shared" ref="J143:K147" si="32">F121</f>
        <v>1976</v>
      </c>
      <c r="K143" s="78">
        <f t="shared" si="32"/>
        <v>803</v>
      </c>
      <c r="L143" s="79">
        <f>J143-K143</f>
        <v>1173</v>
      </c>
      <c r="M143" s="77">
        <f>K143/J143</f>
        <v>0.40637651821862347</v>
      </c>
      <c r="N143" s="76">
        <f t="shared" ref="N143:O147" si="33">N96+R96</f>
        <v>107</v>
      </c>
      <c r="O143" s="76">
        <f t="shared" si="33"/>
        <v>51</v>
      </c>
      <c r="P143" s="76">
        <f>N143-O143</f>
        <v>56</v>
      </c>
      <c r="Q143" s="77">
        <f>O143/N143</f>
        <v>0.47663551401869159</v>
      </c>
      <c r="R143" s="78">
        <f t="shared" ref="R143:S147" si="34">J121</f>
        <v>453</v>
      </c>
      <c r="S143" s="78">
        <f t="shared" si="34"/>
        <v>103</v>
      </c>
      <c r="T143" s="79">
        <f>R143-S143</f>
        <v>350</v>
      </c>
      <c r="U143" s="77">
        <f>S143/R143</f>
        <v>0.22737306843267108</v>
      </c>
    </row>
    <row r="144" spans="1:21" ht="12.75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148</v>
      </c>
      <c r="H144" s="80">
        <f>F144-G144</f>
        <v>36</v>
      </c>
      <c r="I144" s="81">
        <f>G144/F144</f>
        <v>0.80434782608695654</v>
      </c>
      <c r="J144" s="82">
        <f t="shared" si="32"/>
        <v>1340</v>
      </c>
      <c r="K144" s="82">
        <f t="shared" si="32"/>
        <v>402</v>
      </c>
      <c r="L144" s="83">
        <f>J144-K144</f>
        <v>938</v>
      </c>
      <c r="M144" s="81">
        <f>K144/J144</f>
        <v>0.3</v>
      </c>
      <c r="N144" s="80">
        <f t="shared" si="33"/>
        <v>25</v>
      </c>
      <c r="O144" s="80">
        <f t="shared" si="33"/>
        <v>11</v>
      </c>
      <c r="P144" s="80">
        <f>N144-O144</f>
        <v>14</v>
      </c>
      <c r="Q144" s="81">
        <f>O144/N144</f>
        <v>0.44</v>
      </c>
      <c r="R144" s="82">
        <f t="shared" si="34"/>
        <v>410</v>
      </c>
      <c r="S144" s="82">
        <f t="shared" si="34"/>
        <v>69</v>
      </c>
      <c r="T144" s="83">
        <f>R144-S144</f>
        <v>341</v>
      </c>
      <c r="U144" s="81">
        <f>S144/R144</f>
        <v>0.16829268292682928</v>
      </c>
    </row>
    <row r="145" spans="1:21" ht="12.75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129</v>
      </c>
      <c r="H145" s="84">
        <f>F145-G145</f>
        <v>46</v>
      </c>
      <c r="I145" s="85">
        <f>G145/F145</f>
        <v>0.7371428571428571</v>
      </c>
      <c r="J145" s="86">
        <f t="shared" si="32"/>
        <v>1444</v>
      </c>
      <c r="K145" s="86">
        <f t="shared" si="32"/>
        <v>475</v>
      </c>
      <c r="L145" s="87">
        <f>J145-K145</f>
        <v>969</v>
      </c>
      <c r="M145" s="85">
        <f>K145/J145</f>
        <v>0.32894736842105265</v>
      </c>
      <c r="N145" s="84">
        <f t="shared" si="33"/>
        <v>20</v>
      </c>
      <c r="O145" s="84">
        <f t="shared" si="33"/>
        <v>10</v>
      </c>
      <c r="P145" s="84">
        <f>N145-O145</f>
        <v>10</v>
      </c>
      <c r="Q145" s="85">
        <f>O145/N145</f>
        <v>0.5</v>
      </c>
      <c r="R145" s="86">
        <f t="shared" si="34"/>
        <v>375</v>
      </c>
      <c r="S145" s="86">
        <f t="shared" si="34"/>
        <v>58</v>
      </c>
      <c r="T145" s="87">
        <f>R145-S145</f>
        <v>317</v>
      </c>
      <c r="U145" s="85">
        <f>S145/R145</f>
        <v>0.15466666666666667</v>
      </c>
    </row>
    <row r="146" spans="1:21" ht="12.75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126</v>
      </c>
      <c r="H146" s="88">
        <f>F146-G146</f>
        <v>89</v>
      </c>
      <c r="I146" s="89">
        <f>G146/F146</f>
        <v>0.586046511627907</v>
      </c>
      <c r="J146" s="90">
        <f t="shared" si="32"/>
        <v>1921</v>
      </c>
      <c r="K146" s="90">
        <f t="shared" si="32"/>
        <v>700</v>
      </c>
      <c r="L146" s="91">
        <f>J146-K146</f>
        <v>1221</v>
      </c>
      <c r="M146" s="89">
        <f>K146/J146</f>
        <v>0.36439354502863092</v>
      </c>
      <c r="N146" s="88">
        <f t="shared" si="33"/>
        <v>29</v>
      </c>
      <c r="O146" s="88">
        <f t="shared" si="33"/>
        <v>12</v>
      </c>
      <c r="P146" s="88">
        <f>N146-O146</f>
        <v>17</v>
      </c>
      <c r="Q146" s="89">
        <f>O146/N146</f>
        <v>0.41379310344827586</v>
      </c>
      <c r="R146" s="90">
        <f t="shared" si="34"/>
        <v>456</v>
      </c>
      <c r="S146" s="90">
        <f t="shared" si="34"/>
        <v>61</v>
      </c>
      <c r="T146" s="91">
        <f>R146-S146</f>
        <v>395</v>
      </c>
      <c r="U146" s="89">
        <f>S146/R146</f>
        <v>0.1337719298245614</v>
      </c>
    </row>
    <row r="147" spans="1:21" ht="12.75" customHeight="1">
      <c r="A147" s="138" t="s">
        <v>175</v>
      </c>
      <c r="B147" s="138"/>
      <c r="C147" s="138"/>
      <c r="D147" s="138"/>
      <c r="E147" s="138"/>
      <c r="F147" s="92">
        <f t="shared" si="31"/>
        <v>1076</v>
      </c>
      <c r="G147" s="92">
        <f t="shared" si="31"/>
        <v>753</v>
      </c>
      <c r="H147" s="92">
        <f>F147-G147</f>
        <v>323</v>
      </c>
      <c r="I147" s="93">
        <f>G147/F147</f>
        <v>0.69981412639405205</v>
      </c>
      <c r="J147" s="94">
        <f t="shared" si="32"/>
        <v>6681</v>
      </c>
      <c r="K147" s="94">
        <f t="shared" si="32"/>
        <v>2380</v>
      </c>
      <c r="L147" s="95">
        <f>J147-K147</f>
        <v>4301</v>
      </c>
      <c r="M147" s="93">
        <f>K147/J147</f>
        <v>0.35623409669211198</v>
      </c>
      <c r="N147" s="92">
        <f t="shared" si="33"/>
        <v>181</v>
      </c>
      <c r="O147" s="92">
        <f t="shared" si="33"/>
        <v>84</v>
      </c>
      <c r="P147" s="92">
        <f>N147-O147</f>
        <v>97</v>
      </c>
      <c r="Q147" s="93">
        <f>O147/N147</f>
        <v>0.46408839779005523</v>
      </c>
      <c r="R147" s="94">
        <f t="shared" si="34"/>
        <v>1694</v>
      </c>
      <c r="S147" s="94">
        <f t="shared" si="34"/>
        <v>291</v>
      </c>
      <c r="T147" s="95">
        <f>R147-S147</f>
        <v>1403</v>
      </c>
      <c r="U147" s="93">
        <f>S147/R147</f>
        <v>0.17178276269185361</v>
      </c>
    </row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511811023622047" right="0.511811023622047" top="1.082677165354331" bottom="1.082677165354331" header="0.78740157480314998" footer="0.78740157480314998"/>
  <pageSetup paperSize="0" fitToWidth="0" fitToHeight="0" pageOrder="overThenDown" orientation="portrait" horizontalDpi="0" verticalDpi="0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workbookViewId="0">
      <selection sqref="A1:Y1"/>
    </sheetView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8" width="5.125" customWidth="1"/>
    <col min="9" max="9" width="9.5" customWidth="1"/>
    <col min="10" max="12" width="5.125" customWidth="1"/>
    <col min="13" max="13" width="9.375" customWidth="1"/>
    <col min="14" max="16" width="5.125" customWidth="1"/>
    <col min="17" max="17" width="6.625" customWidth="1"/>
    <col min="18" max="21" width="5.125" customWidth="1"/>
    <col min="22" max="22" width="7.375" customWidth="1"/>
    <col min="23" max="24" width="5.125" customWidth="1"/>
    <col min="25" max="25" width="6.75" customWidth="1"/>
    <col min="26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235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4.6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14</v>
      </c>
      <c r="H8" s="23">
        <f>F8-G8</f>
        <v>0</v>
      </c>
      <c r="I8" s="25">
        <f>G8/F8</f>
        <v>1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14</v>
      </c>
      <c r="X8" s="23">
        <f t="shared" ref="X8:X37" si="2">V8-W8</f>
        <v>0</v>
      </c>
      <c r="Y8" s="25">
        <f t="shared" ref="Y8:Y39" si="3">W8/V8</f>
        <v>1</v>
      </c>
    </row>
    <row r="9" spans="1:25" ht="14.6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26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10</v>
      </c>
      <c r="P9" s="23">
        <f>N9-O9</f>
        <v>0</v>
      </c>
      <c r="Q9" s="25">
        <f>O9/N9</f>
        <v>1</v>
      </c>
      <c r="R9" s="23"/>
      <c r="S9" s="24"/>
      <c r="T9" s="23"/>
      <c r="U9" s="25"/>
      <c r="V9" s="23">
        <f t="shared" si="0"/>
        <v>37</v>
      </c>
      <c r="W9" s="23">
        <f t="shared" si="1"/>
        <v>37</v>
      </c>
      <c r="X9" s="23">
        <f t="shared" si="2"/>
        <v>0</v>
      </c>
      <c r="Y9" s="25">
        <f t="shared" si="3"/>
        <v>1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0</v>
      </c>
      <c r="H10" s="23">
        <f>F10-G10</f>
        <v>20</v>
      </c>
      <c r="I10" s="25">
        <f>G10/F10</f>
        <v>0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0</v>
      </c>
      <c r="X10" s="23">
        <f t="shared" si="2"/>
        <v>22</v>
      </c>
      <c r="Y10" s="25">
        <f t="shared" si="3"/>
        <v>0</v>
      </c>
    </row>
    <row r="11" spans="1:25" ht="14.6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5</v>
      </c>
      <c r="P11" s="23">
        <f>N11-O11</f>
        <v>5</v>
      </c>
      <c r="Q11" s="25">
        <f>O11/N11</f>
        <v>0.5</v>
      </c>
      <c r="R11" s="23"/>
      <c r="S11" s="24"/>
      <c r="T11" s="23"/>
      <c r="U11" s="25"/>
      <c r="V11" s="23">
        <f t="shared" si="0"/>
        <v>10</v>
      </c>
      <c r="W11" s="23">
        <f t="shared" si="1"/>
        <v>5</v>
      </c>
      <c r="X11" s="23">
        <f t="shared" si="2"/>
        <v>5</v>
      </c>
      <c r="Y11" s="25">
        <f t="shared" si="3"/>
        <v>0.5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44</v>
      </c>
      <c r="H12" s="23">
        <f t="shared" ref="H12:H18" si="4">F12-G12</f>
        <v>1</v>
      </c>
      <c r="I12" s="25">
        <f t="shared" ref="I12:I18" si="5">G12/F12</f>
        <v>0.97777777777777775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44</v>
      </c>
      <c r="X12" s="23">
        <f t="shared" si="2"/>
        <v>1</v>
      </c>
      <c r="Y12" s="25">
        <f t="shared" si="3"/>
        <v>0.97777777777777775</v>
      </c>
    </row>
    <row r="13" spans="1:25" ht="14.6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26</v>
      </c>
      <c r="H13" s="23">
        <f t="shared" si="4"/>
        <v>35</v>
      </c>
      <c r="I13" s="25">
        <f t="shared" si="5"/>
        <v>0.42622950819672129</v>
      </c>
      <c r="J13" s="26"/>
      <c r="K13" s="24"/>
      <c r="L13" s="23"/>
      <c r="M13" s="25"/>
      <c r="N13" s="23">
        <v>25</v>
      </c>
      <c r="O13" s="24">
        <v>0</v>
      </c>
      <c r="P13" s="23">
        <f>N13-O13</f>
        <v>25</v>
      </c>
      <c r="Q13" s="25">
        <f>O13/N13</f>
        <v>0</v>
      </c>
      <c r="R13" s="23"/>
      <c r="S13" s="24"/>
      <c r="T13" s="23"/>
      <c r="U13" s="25"/>
      <c r="V13" s="23">
        <f t="shared" si="0"/>
        <v>86</v>
      </c>
      <c r="W13" s="23">
        <f t="shared" si="1"/>
        <v>26</v>
      </c>
      <c r="X13" s="23">
        <f t="shared" si="2"/>
        <v>60</v>
      </c>
      <c r="Y13" s="25">
        <f t="shared" si="3"/>
        <v>0.30232558139534882</v>
      </c>
    </row>
    <row r="14" spans="1:25" ht="14.6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4"/>
        <v>0</v>
      </c>
      <c r="I14" s="25">
        <f t="shared" si="5"/>
        <v>1</v>
      </c>
      <c r="J14" s="26">
        <v>15</v>
      </c>
      <c r="K14" s="24">
        <v>14</v>
      </c>
      <c r="L14" s="23">
        <f>J14-K14</f>
        <v>1</v>
      </c>
      <c r="M14" s="25">
        <f>K14/J14</f>
        <v>0.93333333333333335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44</v>
      </c>
      <c r="X14" s="23">
        <f t="shared" si="2"/>
        <v>1</v>
      </c>
      <c r="Y14" s="25">
        <f t="shared" si="3"/>
        <v>0.97777777777777775</v>
      </c>
    </row>
    <row r="15" spans="1:25" ht="14.65" customHeight="1">
      <c r="A15" s="103"/>
      <c r="B15" s="104"/>
      <c r="C15" s="105"/>
      <c r="D15" s="21"/>
      <c r="E15" s="22" t="s">
        <v>66</v>
      </c>
      <c r="F15" s="23">
        <v>10</v>
      </c>
      <c r="G15" s="24">
        <v>1</v>
      </c>
      <c r="H15" s="23">
        <f t="shared" si="4"/>
        <v>9</v>
      </c>
      <c r="I15" s="25">
        <f t="shared" si="5"/>
        <v>0.1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1</v>
      </c>
      <c r="X15" s="23">
        <f t="shared" si="2"/>
        <v>9</v>
      </c>
      <c r="Y15" s="25">
        <f t="shared" si="3"/>
        <v>0.1</v>
      </c>
    </row>
    <row r="16" spans="1:25" ht="14.65" customHeight="1">
      <c r="A16" s="103"/>
      <c r="B16" s="104"/>
      <c r="C16" s="105"/>
      <c r="D16" s="21"/>
      <c r="E16" s="22" t="s">
        <v>67</v>
      </c>
      <c r="F16" s="23">
        <v>3</v>
      </c>
      <c r="G16" s="24">
        <v>1</v>
      </c>
      <c r="H16" s="23">
        <f t="shared" si="4"/>
        <v>2</v>
      </c>
      <c r="I16" s="25">
        <f t="shared" si="5"/>
        <v>0.33333333333333331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3</v>
      </c>
      <c r="W16" s="23">
        <f t="shared" si="1"/>
        <v>1</v>
      </c>
      <c r="X16" s="23">
        <f t="shared" si="2"/>
        <v>2</v>
      </c>
      <c r="Y16" s="25">
        <f t="shared" si="3"/>
        <v>0.33333333333333331</v>
      </c>
    </row>
    <row r="17" spans="1:25" ht="14.65" customHeight="1">
      <c r="A17" s="103"/>
      <c r="B17" s="104"/>
      <c r="C17" s="105"/>
      <c r="D17" s="21"/>
      <c r="E17" s="22" t="s">
        <v>68</v>
      </c>
      <c r="F17" s="23">
        <v>23</v>
      </c>
      <c r="G17" s="24">
        <v>20</v>
      </c>
      <c r="H17" s="23">
        <f t="shared" si="4"/>
        <v>3</v>
      </c>
      <c r="I17" s="25">
        <f t="shared" si="5"/>
        <v>0.86956521739130432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23</v>
      </c>
      <c r="W17" s="23">
        <f t="shared" si="1"/>
        <v>20</v>
      </c>
      <c r="X17" s="23">
        <f t="shared" si="2"/>
        <v>3</v>
      </c>
      <c r="Y17" s="25">
        <f t="shared" si="3"/>
        <v>0.86956521739130432</v>
      </c>
    </row>
    <row r="18" spans="1:25" ht="14.65" customHeight="1">
      <c r="A18" s="103"/>
      <c r="B18" s="104"/>
      <c r="C18" s="105"/>
      <c r="D18" s="21"/>
      <c r="E18" s="22" t="s">
        <v>69</v>
      </c>
      <c r="F18" s="23">
        <v>20</v>
      </c>
      <c r="G18" s="24">
        <v>20</v>
      </c>
      <c r="H18" s="23">
        <f t="shared" si="4"/>
        <v>0</v>
      </c>
      <c r="I18" s="25">
        <f t="shared" si="5"/>
        <v>1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20</v>
      </c>
      <c r="X18" s="23">
        <f t="shared" si="2"/>
        <v>2</v>
      </c>
      <c r="Y18" s="25">
        <f t="shared" si="3"/>
        <v>0.90909090909090906</v>
      </c>
    </row>
    <row r="19" spans="1:25" ht="14.6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22</v>
      </c>
      <c r="P19" s="23">
        <f>N19-O19</f>
        <v>12</v>
      </c>
      <c r="Q19" s="25">
        <f>O19/N19</f>
        <v>0.6470588235294118</v>
      </c>
      <c r="R19" s="23"/>
      <c r="S19" s="24"/>
      <c r="T19" s="23"/>
      <c r="U19" s="25"/>
      <c r="V19" s="23">
        <f t="shared" si="0"/>
        <v>34</v>
      </c>
      <c r="W19" s="23">
        <f t="shared" si="1"/>
        <v>22</v>
      </c>
      <c r="X19" s="23">
        <f t="shared" si="2"/>
        <v>12</v>
      </c>
      <c r="Y19" s="25">
        <f t="shared" si="3"/>
        <v>0.6470588235294118</v>
      </c>
    </row>
    <row r="20" spans="1:25" ht="14.65" customHeight="1">
      <c r="A20" s="103"/>
      <c r="B20" s="104"/>
      <c r="C20" s="105"/>
      <c r="D20" s="21"/>
      <c r="E20" s="22" t="s">
        <v>71</v>
      </c>
      <c r="F20" s="23">
        <v>29</v>
      </c>
      <c r="G20" s="24">
        <v>29</v>
      </c>
      <c r="H20" s="23">
        <f t="shared" ref="H20:H27" si="6">F20-G20</f>
        <v>0</v>
      </c>
      <c r="I20" s="25">
        <f t="shared" ref="I20:I27" si="7">G20/F20</f>
        <v>1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29</v>
      </c>
      <c r="X20" s="23">
        <f t="shared" si="2"/>
        <v>0</v>
      </c>
      <c r="Y20" s="25">
        <f t="shared" si="3"/>
        <v>1</v>
      </c>
    </row>
    <row r="21" spans="1:25" ht="14.65" customHeight="1">
      <c r="A21" s="103"/>
      <c r="B21" s="104"/>
      <c r="C21" s="105"/>
      <c r="D21" s="21"/>
      <c r="E21" s="22" t="s">
        <v>72</v>
      </c>
      <c r="F21" s="23">
        <v>10</v>
      </c>
      <c r="G21" s="24">
        <v>5</v>
      </c>
      <c r="H21" s="23">
        <f t="shared" si="6"/>
        <v>5</v>
      </c>
      <c r="I21" s="25">
        <f t="shared" si="7"/>
        <v>0.5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10</v>
      </c>
      <c r="W21" s="23">
        <f t="shared" si="1"/>
        <v>5</v>
      </c>
      <c r="X21" s="23">
        <f t="shared" si="2"/>
        <v>5</v>
      </c>
      <c r="Y21" s="25">
        <f t="shared" si="3"/>
        <v>0.5</v>
      </c>
    </row>
    <row r="22" spans="1:25" ht="14.65" customHeight="1">
      <c r="A22" s="103"/>
      <c r="B22" s="104"/>
      <c r="C22" s="105"/>
      <c r="D22" s="21"/>
      <c r="E22" s="22" t="s">
        <v>73</v>
      </c>
      <c r="F22" s="23">
        <v>8</v>
      </c>
      <c r="G22" s="24">
        <v>5</v>
      </c>
      <c r="H22" s="23">
        <f t="shared" si="6"/>
        <v>3</v>
      </c>
      <c r="I22" s="25">
        <f t="shared" si="7"/>
        <v>0.625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8</v>
      </c>
      <c r="W22" s="23">
        <f t="shared" si="1"/>
        <v>5</v>
      </c>
      <c r="X22" s="23">
        <f t="shared" si="2"/>
        <v>3</v>
      </c>
      <c r="Y22" s="25">
        <f t="shared" si="3"/>
        <v>0.625</v>
      </c>
    </row>
    <row r="23" spans="1:25" ht="14.65" customHeight="1">
      <c r="A23" s="103"/>
      <c r="B23" s="104"/>
      <c r="C23" s="105"/>
      <c r="D23" s="21"/>
      <c r="E23" s="22" t="s">
        <v>74</v>
      </c>
      <c r="F23" s="23">
        <v>10</v>
      </c>
      <c r="G23" s="24">
        <v>8</v>
      </c>
      <c r="H23" s="23">
        <f t="shared" si="6"/>
        <v>2</v>
      </c>
      <c r="I23" s="25">
        <f t="shared" si="7"/>
        <v>0.8</v>
      </c>
      <c r="J23" s="26"/>
      <c r="K23" s="24"/>
      <c r="L23" s="23"/>
      <c r="M23" s="25"/>
      <c r="N23" s="23">
        <v>4</v>
      </c>
      <c r="O23" s="24">
        <v>0</v>
      </c>
      <c r="P23" s="23">
        <f>N23-O23</f>
        <v>4</v>
      </c>
      <c r="Q23" s="25">
        <f>O23/N23</f>
        <v>0</v>
      </c>
      <c r="R23" s="23"/>
      <c r="S23" s="24"/>
      <c r="T23" s="23"/>
      <c r="U23" s="25"/>
      <c r="V23" s="23">
        <f t="shared" si="0"/>
        <v>14</v>
      </c>
      <c r="W23" s="23">
        <f t="shared" si="1"/>
        <v>8</v>
      </c>
      <c r="X23" s="23">
        <f t="shared" si="2"/>
        <v>6</v>
      </c>
      <c r="Y23" s="25">
        <f t="shared" si="3"/>
        <v>0.5714285714285714</v>
      </c>
    </row>
    <row r="24" spans="1:25" ht="14.65" customHeight="1">
      <c r="A24" s="103"/>
      <c r="B24" s="104"/>
      <c r="C24" s="105"/>
      <c r="D24" s="21"/>
      <c r="E24" s="22" t="s">
        <v>75</v>
      </c>
      <c r="F24" s="23">
        <v>40</v>
      </c>
      <c r="G24" s="24">
        <v>14</v>
      </c>
      <c r="H24" s="23">
        <f t="shared" si="6"/>
        <v>26</v>
      </c>
      <c r="I24" s="25">
        <f t="shared" si="7"/>
        <v>0.35</v>
      </c>
      <c r="J24" s="26"/>
      <c r="K24" s="24"/>
      <c r="L24" s="23"/>
      <c r="M24" s="25"/>
      <c r="N24" s="23">
        <v>8</v>
      </c>
      <c r="O24" s="24">
        <v>4</v>
      </c>
      <c r="P24" s="23">
        <f>N24-O24</f>
        <v>4</v>
      </c>
      <c r="Q24" s="25">
        <f>O24/N24</f>
        <v>0.5</v>
      </c>
      <c r="R24" s="23"/>
      <c r="S24" s="24"/>
      <c r="T24" s="23"/>
      <c r="U24" s="25"/>
      <c r="V24" s="23">
        <f t="shared" si="0"/>
        <v>48</v>
      </c>
      <c r="W24" s="23">
        <f t="shared" si="1"/>
        <v>18</v>
      </c>
      <c r="X24" s="23">
        <f t="shared" si="2"/>
        <v>30</v>
      </c>
      <c r="Y24" s="25">
        <f t="shared" si="3"/>
        <v>0.375</v>
      </c>
    </row>
    <row r="25" spans="1:25" ht="14.6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4.6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7</v>
      </c>
      <c r="H26" s="23">
        <f t="shared" si="6"/>
        <v>2</v>
      </c>
      <c r="I26" s="25">
        <f t="shared" si="7"/>
        <v>0.77777777777777779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  <c r="V26" s="23">
        <f t="shared" si="0"/>
        <v>12</v>
      </c>
      <c r="W26" s="23">
        <f t="shared" si="1"/>
        <v>10</v>
      </c>
      <c r="X26" s="23">
        <f t="shared" si="2"/>
        <v>2</v>
      </c>
      <c r="Y26" s="25">
        <f t="shared" si="3"/>
        <v>0.83333333333333337</v>
      </c>
    </row>
    <row r="27" spans="1:25" ht="14.6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0</v>
      </c>
      <c r="H27" s="23">
        <f t="shared" si="6"/>
        <v>9</v>
      </c>
      <c r="I27" s="25">
        <f t="shared" si="7"/>
        <v>0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0</v>
      </c>
      <c r="X27" s="23">
        <f t="shared" si="2"/>
        <v>9</v>
      </c>
      <c r="Y27" s="25">
        <f t="shared" si="3"/>
        <v>0</v>
      </c>
    </row>
    <row r="28" spans="1:25" ht="14.6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>
        <v>8</v>
      </c>
      <c r="L28" s="23">
        <f>J28-K28</f>
        <v>0</v>
      </c>
      <c r="M28" s="25">
        <f>K28/J28</f>
        <v>1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8</v>
      </c>
      <c r="X28" s="23">
        <f t="shared" si="2"/>
        <v>0</v>
      </c>
      <c r="Y28" s="25">
        <f t="shared" si="3"/>
        <v>1</v>
      </c>
    </row>
    <row r="29" spans="1:25" ht="14.6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11</v>
      </c>
      <c r="H29" s="23">
        <f t="shared" ref="H29:H53" si="8">F29-G29</f>
        <v>1</v>
      </c>
      <c r="I29" s="25">
        <f t="shared" ref="I29:I60" si="9">G29/F29</f>
        <v>0.91666666666666663</v>
      </c>
      <c r="J29" s="26">
        <v>4</v>
      </c>
      <c r="K29" s="24"/>
      <c r="L29" s="23">
        <f>J29-K29</f>
        <v>4</v>
      </c>
      <c r="M29" s="25">
        <f>K29/J29</f>
        <v>0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11</v>
      </c>
      <c r="X29" s="23">
        <f t="shared" si="2"/>
        <v>5</v>
      </c>
      <c r="Y29" s="25">
        <f t="shared" si="3"/>
        <v>0.6875</v>
      </c>
    </row>
    <row r="30" spans="1:25" ht="14.6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4.6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10</v>
      </c>
      <c r="H31" s="23">
        <f t="shared" si="8"/>
        <v>0</v>
      </c>
      <c r="I31" s="25">
        <f t="shared" si="9"/>
        <v>1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2</v>
      </c>
      <c r="T31" s="23">
        <f>R31-S31</f>
        <v>2</v>
      </c>
      <c r="U31" s="25">
        <f>S31/R31</f>
        <v>0.5</v>
      </c>
      <c r="V31" s="23">
        <f t="shared" si="0"/>
        <v>14</v>
      </c>
      <c r="W31" s="23">
        <f t="shared" si="1"/>
        <v>12</v>
      </c>
      <c r="X31" s="23">
        <f t="shared" si="2"/>
        <v>2</v>
      </c>
      <c r="Y31" s="25">
        <f t="shared" si="3"/>
        <v>0.8571428571428571</v>
      </c>
    </row>
    <row r="32" spans="1:25" ht="14.6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5</v>
      </c>
      <c r="H32" s="23">
        <f t="shared" si="8"/>
        <v>5</v>
      </c>
      <c r="I32" s="25">
        <f t="shared" si="9"/>
        <v>0.5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5</v>
      </c>
      <c r="X32" s="23">
        <f t="shared" si="2"/>
        <v>6</v>
      </c>
      <c r="Y32" s="25">
        <f t="shared" si="3"/>
        <v>0.45454545454545453</v>
      </c>
    </row>
    <row r="33" spans="1:25" ht="14.6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10</v>
      </c>
      <c r="H33" s="23">
        <f t="shared" si="8"/>
        <v>0</v>
      </c>
      <c r="I33" s="25">
        <f t="shared" si="9"/>
        <v>1</v>
      </c>
      <c r="J33" s="26">
        <v>10</v>
      </c>
      <c r="K33" s="24">
        <v>6</v>
      </c>
      <c r="L33" s="23">
        <f>J33-K33</f>
        <v>4</v>
      </c>
      <c r="M33" s="25">
        <f>K33/J33</f>
        <v>0.6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16</v>
      </c>
      <c r="X33" s="23">
        <f t="shared" si="2"/>
        <v>4</v>
      </c>
      <c r="Y33" s="25">
        <f t="shared" si="3"/>
        <v>0.8</v>
      </c>
    </row>
    <row r="34" spans="1:25" ht="14.6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8"/>
        <v>0</v>
      </c>
      <c r="I34" s="25">
        <f t="shared" si="9"/>
        <v>1</v>
      </c>
      <c r="J34" s="26"/>
      <c r="K34" s="24"/>
      <c r="L34" s="23"/>
      <c r="M34" s="25"/>
      <c r="N34" s="23">
        <v>4</v>
      </c>
      <c r="O34" s="24">
        <v>2</v>
      </c>
      <c r="P34" s="23">
        <f>N34-O34</f>
        <v>2</v>
      </c>
      <c r="Q34" s="25">
        <f>O34/N34</f>
        <v>0.5</v>
      </c>
      <c r="R34" s="23"/>
      <c r="S34" s="24"/>
      <c r="T34" s="23"/>
      <c r="U34" s="25"/>
      <c r="V34" s="23">
        <f t="shared" si="0"/>
        <v>13</v>
      </c>
      <c r="W34" s="23">
        <f t="shared" si="1"/>
        <v>11</v>
      </c>
      <c r="X34" s="23">
        <f t="shared" si="2"/>
        <v>2</v>
      </c>
      <c r="Y34" s="25">
        <f t="shared" si="3"/>
        <v>0.84615384615384615</v>
      </c>
    </row>
    <row r="35" spans="1:25" ht="14.6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6</v>
      </c>
      <c r="H35" s="23">
        <f t="shared" si="8"/>
        <v>0</v>
      </c>
      <c r="I35" s="25">
        <f t="shared" si="9"/>
        <v>1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6</v>
      </c>
      <c r="X35" s="23">
        <f t="shared" si="2"/>
        <v>0</v>
      </c>
      <c r="Y35" s="25">
        <f t="shared" si="3"/>
        <v>1</v>
      </c>
    </row>
    <row r="36" spans="1:25" ht="14.6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5</v>
      </c>
      <c r="H36" s="23">
        <f t="shared" si="8"/>
        <v>0</v>
      </c>
      <c r="I36" s="25">
        <f t="shared" si="9"/>
        <v>1</v>
      </c>
      <c r="J36" s="26"/>
      <c r="K36" s="24"/>
      <c r="L36" s="23" t="s">
        <v>94</v>
      </c>
      <c r="M36" s="25"/>
      <c r="N36" s="23">
        <v>3</v>
      </c>
      <c r="O36" s="24">
        <v>2</v>
      </c>
      <c r="P36" s="23">
        <f>N36-O36</f>
        <v>1</v>
      </c>
      <c r="Q36" s="25">
        <f>O36/N36</f>
        <v>0.66666666666666663</v>
      </c>
      <c r="R36" s="23"/>
      <c r="S36" s="24"/>
      <c r="T36" s="23"/>
      <c r="U36" s="25"/>
      <c r="V36" s="23">
        <f t="shared" si="0"/>
        <v>8</v>
      </c>
      <c r="W36" s="23">
        <f t="shared" si="1"/>
        <v>7</v>
      </c>
      <c r="X36" s="23">
        <f t="shared" si="2"/>
        <v>1</v>
      </c>
      <c r="Y36" s="25">
        <f t="shared" si="3"/>
        <v>0.875</v>
      </c>
    </row>
    <row r="37" spans="1:25" ht="14.6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6</v>
      </c>
      <c r="H37" s="23">
        <f t="shared" si="8"/>
        <v>4</v>
      </c>
      <c r="I37" s="25">
        <f t="shared" si="9"/>
        <v>0.6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6</v>
      </c>
      <c r="X37" s="23">
        <f t="shared" si="2"/>
        <v>4</v>
      </c>
      <c r="Y37" s="25">
        <f t="shared" si="3"/>
        <v>0.6</v>
      </c>
    </row>
    <row r="38" spans="1:25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461</v>
      </c>
      <c r="G38" s="27">
        <f>SUM(G8:G37)</f>
        <v>334</v>
      </c>
      <c r="H38" s="27">
        <f t="shared" si="8"/>
        <v>127</v>
      </c>
      <c r="I38" s="28">
        <f t="shared" si="9"/>
        <v>0.72451193058568331</v>
      </c>
      <c r="J38" s="27">
        <f>SUM(J8:J37)</f>
        <v>41</v>
      </c>
      <c r="K38" s="27">
        <f>SUM(K8:K37)</f>
        <v>29</v>
      </c>
      <c r="L38" s="27">
        <f>J38-K38</f>
        <v>12</v>
      </c>
      <c r="M38" s="28">
        <f>K38/J38</f>
        <v>0.70731707317073167</v>
      </c>
      <c r="N38" s="27">
        <f>SUM(N8:N37)</f>
        <v>103</v>
      </c>
      <c r="O38" s="27">
        <f>SUM(O8:O37)</f>
        <v>48</v>
      </c>
      <c r="P38" s="27">
        <f>SUM(P8:P37)</f>
        <v>55</v>
      </c>
      <c r="Q38" s="28">
        <f>O38/N38</f>
        <v>0.46601941747572817</v>
      </c>
      <c r="R38" s="27">
        <f>SUM(R8:R37)</f>
        <v>4</v>
      </c>
      <c r="S38" s="27">
        <f>SUM(S8:S37)</f>
        <v>2</v>
      </c>
      <c r="T38" s="27">
        <f>SUM(T8:T37)</f>
        <v>2</v>
      </c>
      <c r="U38" s="28">
        <f>S38/R38</f>
        <v>0.5</v>
      </c>
      <c r="V38" s="27">
        <f>SUM(V8:V37)</f>
        <v>609</v>
      </c>
      <c r="W38" s="27">
        <f>SUM(W8:W37)</f>
        <v>413</v>
      </c>
      <c r="X38" s="27">
        <f>SUM(X8:X37)</f>
        <v>196</v>
      </c>
      <c r="Y38" s="28">
        <f t="shared" si="3"/>
        <v>0.67816091954022983</v>
      </c>
    </row>
    <row r="39" spans="1:25" ht="14.6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0</v>
      </c>
      <c r="H39" s="33">
        <f t="shared" si="8"/>
        <v>8</v>
      </c>
      <c r="I39" s="35">
        <f t="shared" si="9"/>
        <v>0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0</v>
      </c>
      <c r="X39" s="33">
        <f t="shared" ref="X39:X53" si="12">V39-W39</f>
        <v>15</v>
      </c>
      <c r="Y39" s="35">
        <f t="shared" si="3"/>
        <v>0</v>
      </c>
    </row>
    <row r="40" spans="1:25" ht="14.6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8"/>
        <v>0</v>
      </c>
      <c r="I40" s="35">
        <f t="shared" si="9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13</v>
      </c>
      <c r="X40" s="33">
        <f t="shared" si="12"/>
        <v>0</v>
      </c>
      <c r="Y40" s="35">
        <f t="shared" ref="Y40:Y56" si="13">W40/V40</f>
        <v>1</v>
      </c>
    </row>
    <row r="41" spans="1:25" ht="14.6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10</v>
      </c>
      <c r="H41" s="33">
        <f t="shared" si="8"/>
        <v>0</v>
      </c>
      <c r="I41" s="35">
        <f t="shared" si="9"/>
        <v>1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10</v>
      </c>
      <c r="X41" s="33">
        <f t="shared" si="12"/>
        <v>0</v>
      </c>
      <c r="Y41" s="35">
        <f t="shared" si="13"/>
        <v>1</v>
      </c>
    </row>
    <row r="42" spans="1:25" ht="14.6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10</v>
      </c>
      <c r="H42" s="33">
        <f t="shared" si="8"/>
        <v>0</v>
      </c>
      <c r="I42" s="35">
        <f t="shared" si="9"/>
        <v>1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10</v>
      </c>
      <c r="X42" s="33">
        <f t="shared" si="12"/>
        <v>0</v>
      </c>
      <c r="Y42" s="35">
        <f t="shared" si="13"/>
        <v>1</v>
      </c>
    </row>
    <row r="43" spans="1:25" ht="14.6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25" ht="14.6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10</v>
      </c>
      <c r="H44" s="33">
        <f t="shared" si="8"/>
        <v>0</v>
      </c>
      <c r="I44" s="35">
        <f t="shared" si="9"/>
        <v>1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10</v>
      </c>
      <c r="X44" s="33">
        <f t="shared" si="12"/>
        <v>0</v>
      </c>
      <c r="Y44" s="35">
        <f t="shared" si="13"/>
        <v>1</v>
      </c>
    </row>
    <row r="45" spans="1:25" ht="14.6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8"/>
        <v>0</v>
      </c>
      <c r="I45" s="35">
        <f t="shared" si="9"/>
        <v>1</v>
      </c>
      <c r="J45" s="36">
        <v>2</v>
      </c>
      <c r="K45" s="34"/>
      <c r="L45" s="33">
        <f>J45-K45</f>
        <v>2</v>
      </c>
      <c r="M45" s="35">
        <f>K45/J45</f>
        <v>0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3</v>
      </c>
      <c r="X45" s="33">
        <f t="shared" si="12"/>
        <v>2</v>
      </c>
      <c r="Y45" s="35">
        <f t="shared" si="13"/>
        <v>0.6</v>
      </c>
    </row>
    <row r="46" spans="1:25" ht="14.6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5</v>
      </c>
      <c r="S46" s="34"/>
      <c r="T46" s="33">
        <f>R46-S46</f>
        <v>5</v>
      </c>
      <c r="U46" s="35">
        <f>S46/R46</f>
        <v>0</v>
      </c>
      <c r="V46" s="33">
        <f t="shared" si="10"/>
        <v>18</v>
      </c>
      <c r="W46" s="33">
        <f t="shared" si="11"/>
        <v>13</v>
      </c>
      <c r="X46" s="33">
        <f t="shared" si="12"/>
        <v>5</v>
      </c>
      <c r="Y46" s="35">
        <f t="shared" si="13"/>
        <v>0.72222222222222221</v>
      </c>
    </row>
    <row r="47" spans="1:25" ht="14.6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24</v>
      </c>
      <c r="H47" s="33">
        <f t="shared" si="8"/>
        <v>6</v>
      </c>
      <c r="I47" s="35">
        <f t="shared" si="9"/>
        <v>0.8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24</v>
      </c>
      <c r="X47" s="33">
        <f t="shared" si="12"/>
        <v>6</v>
      </c>
      <c r="Y47" s="35">
        <f t="shared" si="13"/>
        <v>0.8</v>
      </c>
    </row>
    <row r="48" spans="1:25" ht="14.6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1</v>
      </c>
      <c r="H48" s="33">
        <f t="shared" si="8"/>
        <v>4</v>
      </c>
      <c r="I48" s="35">
        <f t="shared" si="9"/>
        <v>0.2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1</v>
      </c>
      <c r="X48" s="33">
        <f t="shared" si="12"/>
        <v>4</v>
      </c>
      <c r="Y48" s="35">
        <f t="shared" si="13"/>
        <v>0.2</v>
      </c>
    </row>
    <row r="49" spans="1:25" ht="14.6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14</v>
      </c>
      <c r="L49" s="33">
        <f>J49-K49</f>
        <v>0</v>
      </c>
      <c r="M49" s="35">
        <f>K49/J49</f>
        <v>1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23</v>
      </c>
      <c r="X49" s="33">
        <f t="shared" si="12"/>
        <v>0</v>
      </c>
      <c r="Y49" s="35">
        <f t="shared" si="13"/>
        <v>1</v>
      </c>
    </row>
    <row r="50" spans="1:25" ht="14.6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5</v>
      </c>
      <c r="H50" s="33">
        <f t="shared" si="8"/>
        <v>5</v>
      </c>
      <c r="I50" s="35">
        <f t="shared" si="9"/>
        <v>0.5</v>
      </c>
      <c r="J50" s="36"/>
      <c r="K50" s="34"/>
      <c r="L50" s="33"/>
      <c r="M50" s="35"/>
      <c r="N50" s="33">
        <v>2</v>
      </c>
      <c r="O50" s="34">
        <v>0</v>
      </c>
      <c r="P50" s="33">
        <f>N50-O50</f>
        <v>2</v>
      </c>
      <c r="Q50" s="35">
        <f>O50/N50</f>
        <v>0</v>
      </c>
      <c r="R50" s="33"/>
      <c r="S50" s="34"/>
      <c r="T50" s="33"/>
      <c r="U50" s="35"/>
      <c r="V50" s="33">
        <f t="shared" si="10"/>
        <v>12</v>
      </c>
      <c r="W50" s="33">
        <f t="shared" si="11"/>
        <v>5</v>
      </c>
      <c r="X50" s="33">
        <f t="shared" si="12"/>
        <v>7</v>
      </c>
      <c r="Y50" s="35">
        <f t="shared" si="13"/>
        <v>0.41666666666666669</v>
      </c>
    </row>
    <row r="51" spans="1:25" ht="14.6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5</v>
      </c>
      <c r="L51" s="33">
        <f>J51-K51</f>
        <v>0</v>
      </c>
      <c r="M51" s="35">
        <f>K51/J51</f>
        <v>1</v>
      </c>
      <c r="N51" s="33">
        <v>5</v>
      </c>
      <c r="O51" s="34">
        <v>5</v>
      </c>
      <c r="P51" s="33">
        <f>N51-O51</f>
        <v>0</v>
      </c>
      <c r="Q51" s="35">
        <f>O51/N51</f>
        <v>1</v>
      </c>
      <c r="R51" s="33"/>
      <c r="S51" s="34"/>
      <c r="T51" s="33"/>
      <c r="U51" s="35"/>
      <c r="V51" s="33">
        <f t="shared" si="10"/>
        <v>24</v>
      </c>
      <c r="W51" s="33">
        <f t="shared" si="11"/>
        <v>24</v>
      </c>
      <c r="X51" s="33">
        <f t="shared" si="12"/>
        <v>0</v>
      </c>
      <c r="Y51" s="35">
        <f t="shared" si="13"/>
        <v>1</v>
      </c>
    </row>
    <row r="52" spans="1:25" ht="14.6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5</v>
      </c>
      <c r="H52" s="33">
        <f t="shared" si="8"/>
        <v>0</v>
      </c>
      <c r="I52" s="35">
        <f t="shared" si="9"/>
        <v>1</v>
      </c>
      <c r="J52" s="36">
        <v>1</v>
      </c>
      <c r="K52" s="34"/>
      <c r="L52" s="33">
        <f>J52-K52</f>
        <v>1</v>
      </c>
      <c r="M52" s="35">
        <f>K52/J52</f>
        <v>0</v>
      </c>
      <c r="N52" s="33">
        <v>2</v>
      </c>
      <c r="O52" s="34">
        <v>1</v>
      </c>
      <c r="P52" s="33">
        <f>N52-O52</f>
        <v>1</v>
      </c>
      <c r="Q52" s="35">
        <f>O52/N52</f>
        <v>0.5</v>
      </c>
      <c r="R52" s="33"/>
      <c r="S52" s="34"/>
      <c r="T52" s="33"/>
      <c r="U52" s="35"/>
      <c r="V52" s="33">
        <f t="shared" si="10"/>
        <v>8</v>
      </c>
      <c r="W52" s="33">
        <f t="shared" si="11"/>
        <v>6</v>
      </c>
      <c r="X52" s="33">
        <f t="shared" si="12"/>
        <v>2</v>
      </c>
      <c r="Y52" s="35">
        <f t="shared" si="13"/>
        <v>0.75</v>
      </c>
    </row>
    <row r="53" spans="1:25" ht="14.6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8"/>
        <v>0</v>
      </c>
      <c r="I53" s="35">
        <f t="shared" si="9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20</v>
      </c>
      <c r="X53" s="33">
        <f t="shared" si="12"/>
        <v>0</v>
      </c>
      <c r="Y53" s="35">
        <f t="shared" si="13"/>
        <v>1</v>
      </c>
    </row>
    <row r="54" spans="1:25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27">
        <f>SUM(G39:G53)</f>
        <v>133</v>
      </c>
      <c r="H54" s="27">
        <f>SUM(H39:H53)</f>
        <v>29</v>
      </c>
      <c r="I54" s="28">
        <f t="shared" si="9"/>
        <v>0.82098765432098764</v>
      </c>
      <c r="J54" s="27">
        <f>SUM(J39:J53)</f>
        <v>22</v>
      </c>
      <c r="K54" s="27">
        <f>SUM(K39:K53)</f>
        <v>19</v>
      </c>
      <c r="L54" s="27">
        <f>SUM(L39:L53)</f>
        <v>3</v>
      </c>
      <c r="M54" s="28">
        <f>K54/J54</f>
        <v>0.86363636363636365</v>
      </c>
      <c r="N54" s="27">
        <f>SUM(N39:N53)</f>
        <v>20</v>
      </c>
      <c r="O54" s="27">
        <f>SUM(O39:O53)</f>
        <v>10</v>
      </c>
      <c r="P54" s="27">
        <f>N54-O54</f>
        <v>10</v>
      </c>
      <c r="Q54" s="28">
        <f>O54/N54</f>
        <v>0.5</v>
      </c>
      <c r="R54" s="27">
        <f>SUM(R39:R53)</f>
        <v>5</v>
      </c>
      <c r="S54" s="27">
        <f>SUM(S39:S53)</f>
        <v>0</v>
      </c>
      <c r="T54" s="27">
        <f>R54-S54</f>
        <v>5</v>
      </c>
      <c r="U54" s="28">
        <f>S54/R54</f>
        <v>0</v>
      </c>
      <c r="V54" s="27">
        <f>SUM(V39:V53)</f>
        <v>209</v>
      </c>
      <c r="W54" s="27">
        <f>SUM(W39:W53)</f>
        <v>162</v>
      </c>
      <c r="X54" s="27">
        <f>SUM(X39:X53)</f>
        <v>47</v>
      </c>
      <c r="Y54" s="28">
        <f t="shared" si="13"/>
        <v>0.77511961722488043</v>
      </c>
    </row>
    <row r="55" spans="1:25" ht="14.6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>
        <v>3</v>
      </c>
      <c r="L55" s="40">
        <f>J55-K55</f>
        <v>0</v>
      </c>
      <c r="M55" s="42">
        <f>K55/J55</f>
        <v>1</v>
      </c>
      <c r="N55" s="40">
        <v>3</v>
      </c>
      <c r="O55" s="41"/>
      <c r="P55" s="40">
        <v>3</v>
      </c>
      <c r="Q55" s="42">
        <f>O55/N55</f>
        <v>0</v>
      </c>
      <c r="R55" s="42"/>
      <c r="S55" s="43"/>
      <c r="T55" s="42"/>
      <c r="U55" s="42"/>
      <c r="V55" s="40">
        <f>F55+J55+N55</f>
        <v>13</v>
      </c>
      <c r="W55" s="40">
        <f>G55+K55+O55</f>
        <v>10</v>
      </c>
      <c r="X55" s="40">
        <f t="shared" ref="X55:X69" si="15">V55-W55</f>
        <v>3</v>
      </c>
      <c r="Y55" s="42">
        <f t="shared" si="13"/>
        <v>0.76923076923076927</v>
      </c>
    </row>
    <row r="56" spans="1:25" ht="14.6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/>
      <c r="L56" s="40">
        <f>J56-K56</f>
        <v>3</v>
      </c>
      <c r="M56" s="42">
        <f>K56/J56</f>
        <v>0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10</v>
      </c>
      <c r="X56" s="40">
        <f t="shared" si="15"/>
        <v>3</v>
      </c>
      <c r="Y56" s="42">
        <f t="shared" si="13"/>
        <v>0.76923076923076927</v>
      </c>
    </row>
    <row r="57" spans="1:25" ht="14.6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  <c r="V57" s="40">
        <f>F57+N57</f>
        <v>12</v>
      </c>
      <c r="W57" s="40">
        <f>G57+O57</f>
        <v>12</v>
      </c>
      <c r="X57" s="40">
        <f t="shared" si="15"/>
        <v>0</v>
      </c>
      <c r="Y57" s="42">
        <f>W58/V57</f>
        <v>0.83333333333333337</v>
      </c>
    </row>
    <row r="58" spans="1:25" ht="14.6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10</v>
      </c>
      <c r="H58" s="40">
        <f t="shared" si="14"/>
        <v>0</v>
      </c>
      <c r="I58" s="42">
        <f t="shared" si="9"/>
        <v>1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10</v>
      </c>
      <c r="X58" s="40">
        <f t="shared" si="15"/>
        <v>0</v>
      </c>
      <c r="Y58" s="42">
        <f t="shared" ref="Y58:Y86" si="18">W58/V58</f>
        <v>1</v>
      </c>
    </row>
    <row r="59" spans="1:25" ht="14.6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10</v>
      </c>
      <c r="H59" s="40">
        <f t="shared" si="14"/>
        <v>0</v>
      </c>
      <c r="I59" s="42">
        <f t="shared" si="9"/>
        <v>1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  <c r="V59" s="40">
        <f t="shared" si="16"/>
        <v>12</v>
      </c>
      <c r="W59" s="40">
        <f t="shared" si="17"/>
        <v>12</v>
      </c>
      <c r="X59" s="40">
        <f t="shared" si="15"/>
        <v>0</v>
      </c>
      <c r="Y59" s="42">
        <f t="shared" si="18"/>
        <v>1</v>
      </c>
    </row>
    <row r="60" spans="1:25" ht="14.6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2</v>
      </c>
      <c r="H60" s="40">
        <f t="shared" si="14"/>
        <v>12</v>
      </c>
      <c r="I60" s="42">
        <f t="shared" si="9"/>
        <v>0.14285714285714285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2</v>
      </c>
      <c r="X60" s="40">
        <f t="shared" si="15"/>
        <v>12</v>
      </c>
      <c r="Y60" s="42">
        <f t="shared" si="18"/>
        <v>0.14285714285714285</v>
      </c>
    </row>
    <row r="61" spans="1:25" ht="14.6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3</v>
      </c>
      <c r="H61" s="40">
        <f t="shared" si="14"/>
        <v>5</v>
      </c>
      <c r="I61" s="42">
        <f t="shared" ref="I61:I86" si="19">G61/F61</f>
        <v>0.375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3</v>
      </c>
      <c r="X61" s="40">
        <f t="shared" si="15"/>
        <v>5</v>
      </c>
      <c r="Y61" s="42">
        <f t="shared" si="18"/>
        <v>0.375</v>
      </c>
    </row>
    <row r="62" spans="1:25" ht="14.6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7</v>
      </c>
      <c r="H62" s="40">
        <f t="shared" si="14"/>
        <v>1</v>
      </c>
      <c r="I62" s="42">
        <f t="shared" si="19"/>
        <v>0.875</v>
      </c>
      <c r="J62" s="40">
        <v>3</v>
      </c>
      <c r="K62" s="41"/>
      <c r="L62" s="40">
        <f>J62-K62</f>
        <v>3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7</v>
      </c>
      <c r="X62" s="40">
        <f t="shared" si="15"/>
        <v>4</v>
      </c>
      <c r="Y62" s="42">
        <f t="shared" si="18"/>
        <v>0.63636363636363635</v>
      </c>
    </row>
    <row r="63" spans="1:25" ht="14.6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10</v>
      </c>
      <c r="H63" s="40">
        <f t="shared" si="14"/>
        <v>0</v>
      </c>
      <c r="I63" s="42">
        <f t="shared" si="19"/>
        <v>1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10</v>
      </c>
      <c r="X63" s="40">
        <f t="shared" si="15"/>
        <v>1</v>
      </c>
      <c r="Y63" s="42">
        <f t="shared" si="18"/>
        <v>0.90909090909090906</v>
      </c>
    </row>
    <row r="64" spans="1:25" ht="14.6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25" ht="14.6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5</v>
      </c>
      <c r="H65" s="40">
        <f t="shared" si="14"/>
        <v>1</v>
      </c>
      <c r="I65" s="42">
        <f t="shared" si="19"/>
        <v>0.83333333333333337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5</v>
      </c>
      <c r="X65" s="40">
        <f t="shared" si="15"/>
        <v>1</v>
      </c>
      <c r="Y65" s="42">
        <f t="shared" si="18"/>
        <v>0.83333333333333337</v>
      </c>
    </row>
    <row r="66" spans="1:25" ht="14.6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14"/>
        <v>0</v>
      </c>
      <c r="I66" s="42">
        <f t="shared" si="19"/>
        <v>1</v>
      </c>
      <c r="J66" s="40"/>
      <c r="K66" s="41"/>
      <c r="L66" s="40"/>
      <c r="M66" s="42"/>
      <c r="N66" s="40">
        <v>6</v>
      </c>
      <c r="O66" s="41">
        <v>4</v>
      </c>
      <c r="P66" s="40">
        <f>N66-O66</f>
        <v>2</v>
      </c>
      <c r="Q66" s="42">
        <f t="shared" ref="Q66:Q71" si="20">O66/N66</f>
        <v>0.66666666666666663</v>
      </c>
      <c r="R66" s="42"/>
      <c r="S66" s="43"/>
      <c r="T66" s="42"/>
      <c r="U66" s="42"/>
      <c r="V66" s="40">
        <f t="shared" si="16"/>
        <v>14</v>
      </c>
      <c r="W66" s="40">
        <f t="shared" si="17"/>
        <v>12</v>
      </c>
      <c r="X66" s="40">
        <f t="shared" si="15"/>
        <v>2</v>
      </c>
      <c r="Y66" s="42">
        <f t="shared" si="18"/>
        <v>0.8571428571428571</v>
      </c>
    </row>
    <row r="67" spans="1:25" ht="14.6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7</v>
      </c>
      <c r="H67" s="40">
        <f t="shared" si="14"/>
        <v>7</v>
      </c>
      <c r="I67" s="42">
        <f t="shared" si="19"/>
        <v>0.5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7</v>
      </c>
      <c r="X67" s="40">
        <f t="shared" si="15"/>
        <v>9</v>
      </c>
      <c r="Y67" s="42">
        <f t="shared" si="18"/>
        <v>0.4375</v>
      </c>
    </row>
    <row r="68" spans="1:25" ht="14.6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10</v>
      </c>
      <c r="H68" s="40">
        <f t="shared" si="14"/>
        <v>20</v>
      </c>
      <c r="I68" s="42">
        <f t="shared" si="19"/>
        <v>0.33333333333333331</v>
      </c>
      <c r="J68" s="40"/>
      <c r="K68" s="41"/>
      <c r="L68" s="40"/>
      <c r="M68" s="42"/>
      <c r="N68" s="40">
        <v>2</v>
      </c>
      <c r="O68" s="41">
        <v>0</v>
      </c>
      <c r="P68" s="40">
        <f>N68-O68</f>
        <v>2</v>
      </c>
      <c r="Q68" s="42">
        <f t="shared" si="20"/>
        <v>0</v>
      </c>
      <c r="R68" s="42"/>
      <c r="S68" s="43"/>
      <c r="T68" s="42"/>
      <c r="U68" s="42"/>
      <c r="V68" s="40">
        <f t="shared" si="16"/>
        <v>32</v>
      </c>
      <c r="W68" s="40">
        <f t="shared" si="17"/>
        <v>10</v>
      </c>
      <c r="X68" s="40">
        <f t="shared" si="15"/>
        <v>22</v>
      </c>
      <c r="Y68" s="42">
        <f t="shared" si="18"/>
        <v>0.3125</v>
      </c>
    </row>
    <row r="69" spans="1:25" ht="14.6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9</v>
      </c>
      <c r="H69" s="40">
        <f t="shared" si="14"/>
        <v>6</v>
      </c>
      <c r="I69" s="42">
        <f t="shared" si="19"/>
        <v>0.6</v>
      </c>
      <c r="J69" s="40"/>
      <c r="K69" s="41"/>
      <c r="L69" s="40"/>
      <c r="M69" s="42"/>
      <c r="N69" s="40">
        <v>2</v>
      </c>
      <c r="O69" s="41">
        <v>0</v>
      </c>
      <c r="P69" s="40">
        <f>N69-O69</f>
        <v>2</v>
      </c>
      <c r="Q69" s="42">
        <f t="shared" si="20"/>
        <v>0</v>
      </c>
      <c r="R69" s="42"/>
      <c r="S69" s="43"/>
      <c r="T69" s="42"/>
      <c r="U69" s="42"/>
      <c r="V69" s="40">
        <f t="shared" si="16"/>
        <v>17</v>
      </c>
      <c r="W69" s="40">
        <f t="shared" si="17"/>
        <v>9</v>
      </c>
      <c r="X69" s="40">
        <f t="shared" si="15"/>
        <v>8</v>
      </c>
      <c r="Y69" s="42">
        <f t="shared" si="18"/>
        <v>0.52941176470588236</v>
      </c>
    </row>
    <row r="70" spans="1:25" s="44" customFormat="1" ht="14.6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114</v>
      </c>
      <c r="H70" s="27">
        <f>SUM(H55:H69)</f>
        <v>52</v>
      </c>
      <c r="I70" s="28">
        <f t="shared" si="19"/>
        <v>0.68674698795180722</v>
      </c>
      <c r="J70" s="27">
        <f>SUM(J55:J69)</f>
        <v>9</v>
      </c>
      <c r="K70" s="27">
        <f>SUM(K55:K69)</f>
        <v>3</v>
      </c>
      <c r="L70" s="27">
        <f>J70-K70</f>
        <v>6</v>
      </c>
      <c r="M70" s="28">
        <f>K70/J70</f>
        <v>0.33333333333333331</v>
      </c>
      <c r="N70" s="27">
        <f>SUM(N55:N69)</f>
        <v>20</v>
      </c>
      <c r="O70" s="27">
        <f>SUM(O55:O69)</f>
        <v>8</v>
      </c>
      <c r="P70" s="27">
        <f>SUM(P55:P69)</f>
        <v>12</v>
      </c>
      <c r="Q70" s="28">
        <f t="shared" si="20"/>
        <v>0.4</v>
      </c>
      <c r="R70" s="28"/>
      <c r="S70" s="28"/>
      <c r="T70" s="28"/>
      <c r="U70" s="28"/>
      <c r="V70" s="27">
        <f>SUM(V55:V69)</f>
        <v>195</v>
      </c>
      <c r="W70" s="27">
        <f>SUM(W55:W69)</f>
        <v>125</v>
      </c>
      <c r="X70" s="27">
        <f>SUM(X55:X69)</f>
        <v>70</v>
      </c>
      <c r="Y70" s="28">
        <f t="shared" si="18"/>
        <v>0.64102564102564108</v>
      </c>
    </row>
    <row r="71" spans="1:25" ht="14.6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>
        <v>1</v>
      </c>
      <c r="P71" s="47">
        <f>N71-O71</f>
        <v>1</v>
      </c>
      <c r="Q71" s="49">
        <f t="shared" si="20"/>
        <v>0.5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1</v>
      </c>
      <c r="X71" s="47">
        <f t="shared" ref="X71:X84" si="24">V71-W71</f>
        <v>3</v>
      </c>
      <c r="Y71" s="49">
        <f t="shared" si="18"/>
        <v>0.25</v>
      </c>
    </row>
    <row r="72" spans="1:25" ht="14.6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14</v>
      </c>
      <c r="H72" s="47">
        <f t="shared" si="21"/>
        <v>0</v>
      </c>
      <c r="I72" s="49">
        <f t="shared" si="19"/>
        <v>1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14</v>
      </c>
      <c r="X72" s="47">
        <f t="shared" si="24"/>
        <v>0</v>
      </c>
      <c r="Y72" s="49">
        <f t="shared" si="18"/>
        <v>1</v>
      </c>
    </row>
    <row r="73" spans="1:25" ht="14.6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4</v>
      </c>
      <c r="H73" s="47">
        <f t="shared" si="21"/>
        <v>1</v>
      </c>
      <c r="I73" s="49">
        <f t="shared" si="19"/>
        <v>0.8</v>
      </c>
      <c r="J73" s="50">
        <v>5</v>
      </c>
      <c r="K73" s="48"/>
      <c r="L73" s="47">
        <f>J73-K73</f>
        <v>5</v>
      </c>
      <c r="M73" s="49">
        <f>K73/J73</f>
        <v>0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4</v>
      </c>
      <c r="X73" s="47">
        <f t="shared" si="24"/>
        <v>6</v>
      </c>
      <c r="Y73" s="49">
        <f t="shared" si="18"/>
        <v>0.4</v>
      </c>
    </row>
    <row r="74" spans="1:25" ht="14.6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30</v>
      </c>
      <c r="H74" s="47">
        <f t="shared" si="21"/>
        <v>31</v>
      </c>
      <c r="I74" s="49">
        <f t="shared" si="19"/>
        <v>0.49180327868852458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30</v>
      </c>
      <c r="X74" s="47">
        <f t="shared" si="24"/>
        <v>31</v>
      </c>
      <c r="Y74" s="49">
        <f t="shared" si="18"/>
        <v>0.49180327868852458</v>
      </c>
    </row>
    <row r="75" spans="1:25" ht="14.6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21"/>
        <v>0</v>
      </c>
      <c r="I75" s="49">
        <f t="shared" si="19"/>
        <v>1</v>
      </c>
      <c r="J75" s="50">
        <v>2</v>
      </c>
      <c r="K75" s="48"/>
      <c r="L75" s="47">
        <f>J75-K75</f>
        <v>2</v>
      </c>
      <c r="M75" s="49">
        <f>K75/J75</f>
        <v>0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15</v>
      </c>
      <c r="X75" s="47">
        <f t="shared" si="24"/>
        <v>3</v>
      </c>
      <c r="Y75" s="49">
        <f t="shared" si="18"/>
        <v>0.83333333333333337</v>
      </c>
    </row>
    <row r="76" spans="1:25" ht="14.6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5</v>
      </c>
      <c r="H76" s="47">
        <f t="shared" si="21"/>
        <v>12</v>
      </c>
      <c r="I76" s="49">
        <f t="shared" si="19"/>
        <v>0.29411764705882354</v>
      </c>
      <c r="J76" s="50"/>
      <c r="K76" s="48"/>
      <c r="L76" s="47"/>
      <c r="M76" s="49"/>
      <c r="N76" s="47">
        <v>5</v>
      </c>
      <c r="O76" s="48">
        <v>4</v>
      </c>
      <c r="P76" s="47">
        <f>N76-O76</f>
        <v>1</v>
      </c>
      <c r="Q76" s="49">
        <f>O76/N76</f>
        <v>0.8</v>
      </c>
      <c r="R76" s="49"/>
      <c r="S76" s="51"/>
      <c r="T76" s="49"/>
      <c r="U76" s="49"/>
      <c r="V76" s="47">
        <f t="shared" si="22"/>
        <v>22</v>
      </c>
      <c r="W76" s="47">
        <f t="shared" si="23"/>
        <v>9</v>
      </c>
      <c r="X76" s="47">
        <f t="shared" si="24"/>
        <v>13</v>
      </c>
      <c r="Y76" s="49">
        <f t="shared" si="18"/>
        <v>0.40909090909090912</v>
      </c>
    </row>
    <row r="77" spans="1:25" ht="14.6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0</v>
      </c>
      <c r="H77" s="47">
        <f t="shared" si="21"/>
        <v>7</v>
      </c>
      <c r="I77" s="49">
        <f t="shared" si="19"/>
        <v>0</v>
      </c>
      <c r="J77" s="50"/>
      <c r="K77" s="48"/>
      <c r="L77" s="47"/>
      <c r="M77" s="49"/>
      <c r="N77" s="47">
        <v>10</v>
      </c>
      <c r="O77" s="48">
        <v>0</v>
      </c>
      <c r="P77" s="47">
        <f>N77-O77</f>
        <v>10</v>
      </c>
      <c r="Q77" s="49">
        <f>O77/N77</f>
        <v>0</v>
      </c>
      <c r="R77" s="49"/>
      <c r="S77" s="51"/>
      <c r="T77" s="49"/>
      <c r="U77" s="49"/>
      <c r="V77" s="47">
        <f t="shared" si="22"/>
        <v>17</v>
      </c>
      <c r="W77" s="47">
        <f t="shared" si="23"/>
        <v>0</v>
      </c>
      <c r="X77" s="47">
        <f t="shared" si="24"/>
        <v>17</v>
      </c>
      <c r="Y77" s="49">
        <f t="shared" si="18"/>
        <v>0</v>
      </c>
    </row>
    <row r="78" spans="1:25" ht="14.6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14</v>
      </c>
      <c r="H78" s="47">
        <f t="shared" si="21"/>
        <v>14</v>
      </c>
      <c r="I78" s="49">
        <f t="shared" si="19"/>
        <v>0.5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5</v>
      </c>
      <c r="P78" s="47">
        <f>N78-O78</f>
        <v>2</v>
      </c>
      <c r="Q78" s="49">
        <f>O78/N78</f>
        <v>0.7142857142857143</v>
      </c>
      <c r="R78" s="49"/>
      <c r="S78" s="51"/>
      <c r="T78" s="49"/>
      <c r="U78" s="49"/>
      <c r="V78" s="47">
        <f t="shared" si="22"/>
        <v>39</v>
      </c>
      <c r="W78" s="47">
        <f t="shared" si="23"/>
        <v>19</v>
      </c>
      <c r="X78" s="47">
        <f t="shared" si="24"/>
        <v>20</v>
      </c>
      <c r="Y78" s="49">
        <f t="shared" si="18"/>
        <v>0.48717948717948717</v>
      </c>
    </row>
    <row r="79" spans="1:25" ht="14.6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7</v>
      </c>
      <c r="H79" s="47">
        <f t="shared" si="21"/>
        <v>3</v>
      </c>
      <c r="I79" s="49">
        <f t="shared" si="19"/>
        <v>0.7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7</v>
      </c>
      <c r="X79" s="47">
        <f t="shared" si="24"/>
        <v>3</v>
      </c>
      <c r="Y79" s="49">
        <f t="shared" si="18"/>
        <v>0.7</v>
      </c>
    </row>
    <row r="80" spans="1:25" ht="14.6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8</v>
      </c>
      <c r="H80" s="47">
        <f t="shared" si="21"/>
        <v>2</v>
      </c>
      <c r="I80" s="49">
        <f t="shared" si="19"/>
        <v>0.8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8</v>
      </c>
      <c r="X80" s="47">
        <f t="shared" si="24"/>
        <v>2</v>
      </c>
      <c r="Y80" s="49">
        <f t="shared" si="18"/>
        <v>0.8</v>
      </c>
    </row>
    <row r="81" spans="1:25" ht="14.6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10</v>
      </c>
      <c r="H81" s="47">
        <f t="shared" si="21"/>
        <v>0</v>
      </c>
      <c r="I81" s="49">
        <f t="shared" si="19"/>
        <v>1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10</v>
      </c>
      <c r="X81" s="47">
        <f t="shared" si="24"/>
        <v>0</v>
      </c>
      <c r="Y81" s="49">
        <f t="shared" si="18"/>
        <v>1</v>
      </c>
    </row>
    <row r="82" spans="1:25" ht="14.6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4</v>
      </c>
      <c r="H82" s="47">
        <f t="shared" si="21"/>
        <v>4</v>
      </c>
      <c r="I82" s="49">
        <f t="shared" si="19"/>
        <v>0.5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4</v>
      </c>
      <c r="X82" s="47">
        <f t="shared" si="24"/>
        <v>4</v>
      </c>
      <c r="Y82" s="49">
        <f t="shared" si="18"/>
        <v>0.5</v>
      </c>
    </row>
    <row r="83" spans="1:25" ht="14.6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9</v>
      </c>
      <c r="H83" s="47">
        <f t="shared" si="21"/>
        <v>0</v>
      </c>
      <c r="I83" s="49">
        <f t="shared" si="19"/>
        <v>1</v>
      </c>
      <c r="J83" s="50"/>
      <c r="K83" s="48"/>
      <c r="L83" s="47"/>
      <c r="M83" s="49"/>
      <c r="N83" s="47">
        <v>2</v>
      </c>
      <c r="O83" s="48">
        <v>0</v>
      </c>
      <c r="P83" s="47">
        <f>N83-O83</f>
        <v>2</v>
      </c>
      <c r="Q83" s="49">
        <f>O83/N83</f>
        <v>0</v>
      </c>
      <c r="R83" s="49"/>
      <c r="S83" s="51"/>
      <c r="T83" s="49"/>
      <c r="U83" s="49"/>
      <c r="V83" s="47">
        <f t="shared" si="22"/>
        <v>11</v>
      </c>
      <c r="W83" s="47">
        <f t="shared" si="23"/>
        <v>9</v>
      </c>
      <c r="X83" s="47">
        <f t="shared" si="24"/>
        <v>2</v>
      </c>
      <c r="Y83" s="49">
        <f t="shared" si="18"/>
        <v>0.81818181818181823</v>
      </c>
    </row>
    <row r="84" spans="1:25" ht="14.6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3</v>
      </c>
      <c r="H84" s="47">
        <f t="shared" si="21"/>
        <v>5</v>
      </c>
      <c r="I84" s="49">
        <f t="shared" si="19"/>
        <v>0.375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3</v>
      </c>
      <c r="X84" s="47">
        <f t="shared" si="24"/>
        <v>7</v>
      </c>
      <c r="Y84" s="49">
        <f t="shared" si="18"/>
        <v>0.3</v>
      </c>
    </row>
    <row r="85" spans="1:25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123</v>
      </c>
      <c r="H85" s="27">
        <f>SUM(H71:H84)</f>
        <v>81</v>
      </c>
      <c r="I85" s="28">
        <f t="shared" si="19"/>
        <v>0.6029411764705882</v>
      </c>
      <c r="J85" s="27">
        <f>SUM(J71:J84)</f>
        <v>11</v>
      </c>
      <c r="K85" s="27">
        <f>SUM(K71:K84)</f>
        <v>0</v>
      </c>
      <c r="L85" s="27">
        <f>J85-K85</f>
        <v>11</v>
      </c>
      <c r="M85" s="28">
        <f>K85/J85</f>
        <v>0</v>
      </c>
      <c r="N85" s="27">
        <f>SUM(N71:N84)</f>
        <v>29</v>
      </c>
      <c r="O85" s="27">
        <f>SUM(O71:O84)</f>
        <v>10</v>
      </c>
      <c r="P85" s="27">
        <f>SUM(P71:P84)</f>
        <v>19</v>
      </c>
      <c r="Q85" s="28">
        <f>O85/N85</f>
        <v>0.34482758620689657</v>
      </c>
      <c r="R85" s="28"/>
      <c r="S85" s="28"/>
      <c r="T85" s="28"/>
      <c r="U85" s="28"/>
      <c r="V85" s="27">
        <f>SUM(V71:V84)</f>
        <v>244</v>
      </c>
      <c r="W85" s="27">
        <f>SUM(W71:W84)</f>
        <v>133</v>
      </c>
      <c r="X85" s="27">
        <f>SUM(X71:X84)</f>
        <v>111</v>
      </c>
      <c r="Y85" s="28">
        <f t="shared" si="18"/>
        <v>0.54508196721311475</v>
      </c>
    </row>
    <row r="86" spans="1:25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993</v>
      </c>
      <c r="G86" s="27">
        <f>G38+G54+G70+G85</f>
        <v>704</v>
      </c>
      <c r="H86" s="27">
        <f>H38+H54+H70+H85</f>
        <v>289</v>
      </c>
      <c r="I86" s="28">
        <f t="shared" si="19"/>
        <v>0.70896273917421959</v>
      </c>
      <c r="J86" s="27">
        <f>J38+J54+J70+J85</f>
        <v>83</v>
      </c>
      <c r="K86" s="27">
        <f>K38+K54+K70+K85</f>
        <v>51</v>
      </c>
      <c r="L86" s="27">
        <f>L38+L54+L70+L85</f>
        <v>32</v>
      </c>
      <c r="M86" s="28">
        <f>K86/J86</f>
        <v>0.61445783132530118</v>
      </c>
      <c r="N86" s="27">
        <f>N38+N54+N70+N85</f>
        <v>172</v>
      </c>
      <c r="O86" s="27">
        <f>O38+O54+O70+O85</f>
        <v>76</v>
      </c>
      <c r="P86" s="27">
        <f>P38+P54+P70+P85</f>
        <v>96</v>
      </c>
      <c r="Q86" s="28">
        <f>O86/N86</f>
        <v>0.44186046511627908</v>
      </c>
      <c r="R86" s="53">
        <f>R38+R54</f>
        <v>9</v>
      </c>
      <c r="S86" s="53">
        <f>S38+S54</f>
        <v>2</v>
      </c>
      <c r="T86" s="53">
        <f>T38+T54</f>
        <v>7</v>
      </c>
      <c r="U86" s="28">
        <f>S86/R86</f>
        <v>0.22222222222222221</v>
      </c>
      <c r="V86" s="27">
        <f>V38+V54+V70+V85</f>
        <v>1257</v>
      </c>
      <c r="W86" s="27">
        <f>G86+K86+O86+S86</f>
        <v>833</v>
      </c>
      <c r="X86" s="27">
        <f>V86-W86</f>
        <v>424</v>
      </c>
      <c r="Y86" s="28">
        <f t="shared" si="18"/>
        <v>0.66268894192521877</v>
      </c>
    </row>
    <row r="87" spans="1:25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25" ht="12.7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25" ht="12.75" customHeight="1">
      <c r="A92" s="99" t="s">
        <v>236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461</v>
      </c>
      <c r="G96" s="58">
        <f t="shared" si="25"/>
        <v>334</v>
      </c>
      <c r="H96" s="58">
        <f t="shared" si="25"/>
        <v>127</v>
      </c>
      <c r="I96" s="59">
        <f t="shared" si="25"/>
        <v>0.72451193058568331</v>
      </c>
      <c r="J96" s="58">
        <f t="shared" si="25"/>
        <v>41</v>
      </c>
      <c r="K96" s="58">
        <f t="shared" si="25"/>
        <v>29</v>
      </c>
      <c r="L96" s="58">
        <f t="shared" si="25"/>
        <v>12</v>
      </c>
      <c r="M96" s="59">
        <f t="shared" si="25"/>
        <v>0.70731707317073167</v>
      </c>
      <c r="N96" s="58">
        <f t="shared" si="25"/>
        <v>103</v>
      </c>
      <c r="O96" s="58">
        <f t="shared" si="25"/>
        <v>48</v>
      </c>
      <c r="P96" s="58">
        <f t="shared" si="25"/>
        <v>55</v>
      </c>
      <c r="Q96" s="59">
        <f t="shared" si="25"/>
        <v>0.46601941747572817</v>
      </c>
      <c r="R96" s="58">
        <f t="shared" si="25"/>
        <v>4</v>
      </c>
      <c r="S96" s="58">
        <f t="shared" si="25"/>
        <v>2</v>
      </c>
      <c r="T96" s="58">
        <f t="shared" si="25"/>
        <v>2</v>
      </c>
      <c r="U96" s="59">
        <f t="shared" si="25"/>
        <v>0.5</v>
      </c>
      <c r="V96" s="58">
        <f t="shared" si="25"/>
        <v>609</v>
      </c>
      <c r="W96" s="58">
        <f t="shared" si="25"/>
        <v>413</v>
      </c>
      <c r="X96" s="58">
        <f t="shared" si="25"/>
        <v>196</v>
      </c>
      <c r="Y96" s="59">
        <f t="shared" si="25"/>
        <v>0.67816091954022983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133</v>
      </c>
      <c r="H97" s="60">
        <f t="shared" si="26"/>
        <v>29</v>
      </c>
      <c r="I97" s="61">
        <f t="shared" si="26"/>
        <v>0.82098765432098764</v>
      </c>
      <c r="J97" s="60">
        <f t="shared" si="26"/>
        <v>22</v>
      </c>
      <c r="K97" s="60">
        <f t="shared" si="26"/>
        <v>19</v>
      </c>
      <c r="L97" s="60">
        <f t="shared" si="26"/>
        <v>3</v>
      </c>
      <c r="M97" s="61">
        <f t="shared" si="26"/>
        <v>0.86363636363636365</v>
      </c>
      <c r="N97" s="60">
        <f t="shared" si="26"/>
        <v>20</v>
      </c>
      <c r="O97" s="60">
        <f t="shared" si="26"/>
        <v>10</v>
      </c>
      <c r="P97" s="60">
        <f t="shared" si="26"/>
        <v>10</v>
      </c>
      <c r="Q97" s="61">
        <f t="shared" si="26"/>
        <v>0.5</v>
      </c>
      <c r="R97" s="60">
        <f t="shared" si="26"/>
        <v>5</v>
      </c>
      <c r="S97" s="60">
        <f t="shared" si="26"/>
        <v>0</v>
      </c>
      <c r="T97" s="60">
        <f t="shared" si="26"/>
        <v>5</v>
      </c>
      <c r="U97" s="61">
        <f t="shared" si="26"/>
        <v>0</v>
      </c>
      <c r="V97" s="60">
        <f t="shared" si="26"/>
        <v>209</v>
      </c>
      <c r="W97" s="60">
        <f t="shared" si="26"/>
        <v>162</v>
      </c>
      <c r="X97" s="60">
        <f t="shared" si="26"/>
        <v>47</v>
      </c>
      <c r="Y97" s="61">
        <f t="shared" si="26"/>
        <v>0.77511961722488043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114</v>
      </c>
      <c r="H98" s="62">
        <f t="shared" si="27"/>
        <v>52</v>
      </c>
      <c r="I98" s="63">
        <f t="shared" si="27"/>
        <v>0.68674698795180722</v>
      </c>
      <c r="J98" s="62">
        <f t="shared" si="27"/>
        <v>9</v>
      </c>
      <c r="K98" s="62">
        <f t="shared" si="27"/>
        <v>3</v>
      </c>
      <c r="L98" s="62">
        <f t="shared" si="27"/>
        <v>6</v>
      </c>
      <c r="M98" s="63">
        <f t="shared" si="27"/>
        <v>0.33333333333333331</v>
      </c>
      <c r="N98" s="62">
        <f t="shared" si="27"/>
        <v>20</v>
      </c>
      <c r="O98" s="62">
        <f t="shared" si="27"/>
        <v>8</v>
      </c>
      <c r="P98" s="62">
        <f t="shared" si="27"/>
        <v>12</v>
      </c>
      <c r="Q98" s="63">
        <f t="shared" si="27"/>
        <v>0.4</v>
      </c>
      <c r="R98" s="63"/>
      <c r="S98" s="63"/>
      <c r="T98" s="63"/>
      <c r="U98" s="63"/>
      <c r="V98" s="62">
        <f>V70</f>
        <v>195</v>
      </c>
      <c r="W98" s="62">
        <f>W70</f>
        <v>125</v>
      </c>
      <c r="X98" s="62">
        <f>X70</f>
        <v>70</v>
      </c>
      <c r="Y98" s="63">
        <f>Y70</f>
        <v>0.64102564102564108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123</v>
      </c>
      <c r="H99" s="64">
        <f t="shared" si="28"/>
        <v>81</v>
      </c>
      <c r="I99" s="65">
        <f t="shared" si="28"/>
        <v>0.6029411764705882</v>
      </c>
      <c r="J99" s="64">
        <f t="shared" si="28"/>
        <v>11</v>
      </c>
      <c r="K99" s="64">
        <f t="shared" si="28"/>
        <v>0</v>
      </c>
      <c r="L99" s="64">
        <f t="shared" si="28"/>
        <v>11</v>
      </c>
      <c r="M99" s="65">
        <f t="shared" si="28"/>
        <v>0</v>
      </c>
      <c r="N99" s="64">
        <f t="shared" si="28"/>
        <v>29</v>
      </c>
      <c r="O99" s="64">
        <f t="shared" si="28"/>
        <v>10</v>
      </c>
      <c r="P99" s="64">
        <f t="shared" si="28"/>
        <v>19</v>
      </c>
      <c r="Q99" s="65">
        <f t="shared" si="28"/>
        <v>0.34482758620689657</v>
      </c>
      <c r="R99" s="65"/>
      <c r="S99" s="65"/>
      <c r="T99" s="65"/>
      <c r="U99" s="65"/>
      <c r="V99" s="64">
        <f>V85</f>
        <v>244</v>
      </c>
      <c r="W99" s="64">
        <f>W85</f>
        <v>133</v>
      </c>
      <c r="X99" s="64">
        <f>X85</f>
        <v>111</v>
      </c>
      <c r="Y99" s="65">
        <f>Y85</f>
        <v>0.54508196721311475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993</v>
      </c>
      <c r="G100" s="18">
        <f t="shared" si="29"/>
        <v>704</v>
      </c>
      <c r="H100" s="18">
        <f t="shared" si="29"/>
        <v>289</v>
      </c>
      <c r="I100" s="66">
        <f t="shared" si="29"/>
        <v>0.70896273917421959</v>
      </c>
      <c r="J100" s="18">
        <f t="shared" si="29"/>
        <v>83</v>
      </c>
      <c r="K100" s="18">
        <f t="shared" si="29"/>
        <v>51</v>
      </c>
      <c r="L100" s="18">
        <f t="shared" si="29"/>
        <v>32</v>
      </c>
      <c r="M100" s="66">
        <f t="shared" si="29"/>
        <v>0.61445783132530118</v>
      </c>
      <c r="N100" s="18">
        <f t="shared" si="29"/>
        <v>172</v>
      </c>
      <c r="O100" s="18">
        <f t="shared" si="29"/>
        <v>76</v>
      </c>
      <c r="P100" s="18">
        <f t="shared" si="29"/>
        <v>96</v>
      </c>
      <c r="Q100" s="66">
        <f t="shared" si="29"/>
        <v>0.44186046511627908</v>
      </c>
      <c r="R100" s="67">
        <f t="shared" ref="R100:X100" si="30">R86</f>
        <v>9</v>
      </c>
      <c r="S100" s="67">
        <f t="shared" si="30"/>
        <v>2</v>
      </c>
      <c r="T100" s="67">
        <f t="shared" si="30"/>
        <v>7</v>
      </c>
      <c r="U100" s="66">
        <f t="shared" si="30"/>
        <v>0.22222222222222221</v>
      </c>
      <c r="V100" s="18">
        <f t="shared" si="30"/>
        <v>1257</v>
      </c>
      <c r="W100" s="18">
        <f t="shared" si="30"/>
        <v>833</v>
      </c>
      <c r="X100" s="18">
        <f t="shared" si="30"/>
        <v>424</v>
      </c>
      <c r="Y100" s="66">
        <f>W100/V100</f>
        <v>0.66268894192521877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11" spans="1:25" ht="38.85" customHeight="1">
      <c r="E111" s="124" t="s">
        <v>32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 customHeight="1">
      <c r="E113" s="128" t="s">
        <v>6</v>
      </c>
      <c r="F113" s="128"/>
      <c r="G113" s="128"/>
      <c r="H113" s="128"/>
      <c r="I113" s="129">
        <f>F86+J86</f>
        <v>1076</v>
      </c>
      <c r="J113" s="129"/>
      <c r="K113" s="129"/>
      <c r="L113" s="130">
        <f>G86+K86</f>
        <v>755</v>
      </c>
      <c r="M113" s="130"/>
      <c r="N113" s="130"/>
      <c r="O113" s="130">
        <f>I113-L113</f>
        <v>321</v>
      </c>
      <c r="P113" s="130"/>
      <c r="Q113" s="130"/>
      <c r="R113" s="131">
        <f>L113/I113</f>
        <v>0.70167286245353155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78</v>
      </c>
      <c r="M114" s="130"/>
      <c r="N114" s="130"/>
      <c r="O114" s="130">
        <f>I114-L114</f>
        <v>103</v>
      </c>
      <c r="P114" s="130"/>
      <c r="Q114" s="130"/>
      <c r="R114" s="131">
        <f>L114/I114</f>
        <v>0.43093922651933703</v>
      </c>
      <c r="S114" s="131"/>
      <c r="T114" s="131"/>
    </row>
    <row r="115" spans="5:20" ht="15.75" customHeight="1">
      <c r="E115" s="128" t="s">
        <v>8</v>
      </c>
      <c r="F115" s="128"/>
      <c r="G115" s="128"/>
      <c r="H115" s="128"/>
      <c r="I115" s="129">
        <f>SUM(I113:I114)</f>
        <v>1257</v>
      </c>
      <c r="J115" s="129"/>
      <c r="K115" s="129"/>
      <c r="L115" s="130">
        <f>SUM(L113:L114)</f>
        <v>833</v>
      </c>
      <c r="M115" s="130"/>
      <c r="N115" s="130"/>
      <c r="O115" s="130">
        <f>SUM(O113:O114)</f>
        <v>424</v>
      </c>
      <c r="P115" s="130"/>
      <c r="Q115" s="130"/>
      <c r="R115" s="131">
        <f>L115/I115</f>
        <v>0.66268894192521877</v>
      </c>
      <c r="S115" s="131"/>
      <c r="T115" s="131"/>
    </row>
    <row r="116" spans="5:20" ht="15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 ht="31.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2.7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25.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4.65" customHeight="1">
      <c r="E121" s="68" t="s">
        <v>54</v>
      </c>
      <c r="F121" s="71">
        <v>1974</v>
      </c>
      <c r="G121" s="71">
        <v>805</v>
      </c>
      <c r="H121" s="71">
        <f>F121-G121</f>
        <v>1169</v>
      </c>
      <c r="I121" s="72">
        <f>G121/F121</f>
        <v>0.40780141843971629</v>
      </c>
      <c r="J121" s="71">
        <v>450</v>
      </c>
      <c r="K121" s="71">
        <v>105</v>
      </c>
      <c r="L121" s="71">
        <f>J121-K121</f>
        <v>345</v>
      </c>
      <c r="M121" s="72">
        <f>K121/J121</f>
        <v>0.23333333333333334</v>
      </c>
    </row>
    <row r="122" spans="5:20" ht="14.65" customHeight="1">
      <c r="E122" s="68" t="s">
        <v>99</v>
      </c>
      <c r="F122" s="71">
        <v>1387</v>
      </c>
      <c r="G122" s="71">
        <v>396</v>
      </c>
      <c r="H122" s="71">
        <f>F122-G122</f>
        <v>991</v>
      </c>
      <c r="I122" s="72">
        <f>G122/F122</f>
        <v>0.28550829127613553</v>
      </c>
      <c r="J122" s="71">
        <v>420</v>
      </c>
      <c r="K122" s="71">
        <v>67</v>
      </c>
      <c r="L122" s="71">
        <f>J122-K122</f>
        <v>353</v>
      </c>
      <c r="M122" s="72">
        <f>K122/J122</f>
        <v>0.15952380952380951</v>
      </c>
    </row>
    <row r="123" spans="5:20" ht="14.65" customHeight="1">
      <c r="E123" s="68" t="s">
        <v>123</v>
      </c>
      <c r="F123" s="71">
        <v>1439</v>
      </c>
      <c r="G123" s="71">
        <v>470</v>
      </c>
      <c r="H123" s="71">
        <f>F123-G123</f>
        <v>969</v>
      </c>
      <c r="I123" s="72">
        <f>G123/F123</f>
        <v>0.32661570535093815</v>
      </c>
      <c r="J123" s="71">
        <v>373</v>
      </c>
      <c r="K123" s="71">
        <v>59</v>
      </c>
      <c r="L123" s="71">
        <f>J123-K123</f>
        <v>314</v>
      </c>
      <c r="M123" s="72">
        <f>K123/J123</f>
        <v>0.1581769436997319</v>
      </c>
    </row>
    <row r="124" spans="5:20" ht="14.65" customHeight="1">
      <c r="E124" s="68" t="s">
        <v>146</v>
      </c>
      <c r="F124" s="71">
        <v>1897</v>
      </c>
      <c r="G124" s="71">
        <v>719</v>
      </c>
      <c r="H124" s="71">
        <f>F124-G124</f>
        <v>1178</v>
      </c>
      <c r="I124" s="72">
        <f>G124/F124</f>
        <v>0.37901950448075911</v>
      </c>
      <c r="J124" s="71">
        <v>450</v>
      </c>
      <c r="K124" s="71">
        <v>61</v>
      </c>
      <c r="L124" s="71">
        <f>J124-K124</f>
        <v>389</v>
      </c>
      <c r="M124" s="72">
        <f>K124/J124</f>
        <v>0.13555555555555557</v>
      </c>
    </row>
    <row r="125" spans="5:20" ht="12.75" customHeight="1">
      <c r="E125" s="68" t="s">
        <v>175</v>
      </c>
      <c r="F125" s="68">
        <f>F121+F122+F123+F124</f>
        <v>6697</v>
      </c>
      <c r="G125" s="68">
        <f>G121+G122+G123+G124</f>
        <v>2390</v>
      </c>
      <c r="H125" s="68">
        <f>H121+H122+H123+H124</f>
        <v>4307</v>
      </c>
      <c r="I125" s="73">
        <f>G125/F125</f>
        <v>0.3568762132298044</v>
      </c>
      <c r="J125" s="68">
        <f>J121+J122+J123+J124</f>
        <v>1693</v>
      </c>
      <c r="K125" s="68">
        <f>K121+K122+K123+K124</f>
        <v>292</v>
      </c>
      <c r="L125" s="68">
        <f>L121+L122+L123+L124</f>
        <v>1401</v>
      </c>
      <c r="M125" s="73">
        <f>K125/J125</f>
        <v>0.17247489663319551</v>
      </c>
    </row>
    <row r="126" spans="5:20" ht="12.75" customHeight="1">
      <c r="E126" s="74" t="s">
        <v>184</v>
      </c>
      <c r="H126" s="75"/>
    </row>
    <row r="127" spans="5:20" ht="12.75" customHeight="1">
      <c r="E127" s="74" t="s">
        <v>185</v>
      </c>
      <c r="H127" s="75"/>
    </row>
    <row r="137" spans="1:21" ht="12.7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2.7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2.7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2.75" customHeight="1">
      <c r="A140" s="99" t="s">
        <v>235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2.7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2.7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2.75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502</v>
      </c>
      <c r="G143" s="76">
        <f t="shared" si="31"/>
        <v>363</v>
      </c>
      <c r="H143" s="76">
        <f>F143-G143</f>
        <v>139</v>
      </c>
      <c r="I143" s="77">
        <f>G143/F143</f>
        <v>0.72310756972111556</v>
      </c>
      <c r="J143" s="78">
        <f t="shared" ref="J143:K147" si="32">F121</f>
        <v>1974</v>
      </c>
      <c r="K143" s="78">
        <f t="shared" si="32"/>
        <v>805</v>
      </c>
      <c r="L143" s="79">
        <f>J143-K143</f>
        <v>1169</v>
      </c>
      <c r="M143" s="77">
        <f>K143/J143</f>
        <v>0.40780141843971629</v>
      </c>
      <c r="N143" s="76">
        <f t="shared" ref="N143:O147" si="33">N96+R96</f>
        <v>107</v>
      </c>
      <c r="O143" s="76">
        <f t="shared" si="33"/>
        <v>50</v>
      </c>
      <c r="P143" s="76">
        <f>N143-O143</f>
        <v>57</v>
      </c>
      <c r="Q143" s="77">
        <f>O143/N143</f>
        <v>0.46728971962616822</v>
      </c>
      <c r="R143" s="78">
        <f t="shared" ref="R143:S147" si="34">J121</f>
        <v>450</v>
      </c>
      <c r="S143" s="78">
        <f t="shared" si="34"/>
        <v>105</v>
      </c>
      <c r="T143" s="79">
        <f>R143-S143</f>
        <v>345</v>
      </c>
      <c r="U143" s="77">
        <f>S143/R143</f>
        <v>0.23333333333333334</v>
      </c>
    </row>
    <row r="144" spans="1:21" ht="12.75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152</v>
      </c>
      <c r="H144" s="80">
        <f>F144-G144</f>
        <v>32</v>
      </c>
      <c r="I144" s="81">
        <f>G144/F144</f>
        <v>0.82608695652173914</v>
      </c>
      <c r="J144" s="82">
        <f t="shared" si="32"/>
        <v>1387</v>
      </c>
      <c r="K144" s="82">
        <f t="shared" si="32"/>
        <v>396</v>
      </c>
      <c r="L144" s="83">
        <f>J144-K144</f>
        <v>991</v>
      </c>
      <c r="M144" s="81">
        <f>K144/J144</f>
        <v>0.28550829127613553</v>
      </c>
      <c r="N144" s="80">
        <f t="shared" si="33"/>
        <v>25</v>
      </c>
      <c r="O144" s="80">
        <f t="shared" si="33"/>
        <v>10</v>
      </c>
      <c r="P144" s="80">
        <f>N144-O144</f>
        <v>15</v>
      </c>
      <c r="Q144" s="81">
        <f>O144/N144</f>
        <v>0.4</v>
      </c>
      <c r="R144" s="82">
        <f t="shared" si="34"/>
        <v>420</v>
      </c>
      <c r="S144" s="82">
        <f t="shared" si="34"/>
        <v>67</v>
      </c>
      <c r="T144" s="83">
        <f>R144-S144</f>
        <v>353</v>
      </c>
      <c r="U144" s="81">
        <f>S144/R144</f>
        <v>0.15952380952380951</v>
      </c>
    </row>
    <row r="145" spans="1:21" ht="12.75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117</v>
      </c>
      <c r="H145" s="84">
        <f>F145-G145</f>
        <v>58</v>
      </c>
      <c r="I145" s="85">
        <f>G145/F145</f>
        <v>0.66857142857142859</v>
      </c>
      <c r="J145" s="86">
        <f t="shared" si="32"/>
        <v>1439</v>
      </c>
      <c r="K145" s="86">
        <f t="shared" si="32"/>
        <v>470</v>
      </c>
      <c r="L145" s="87">
        <f>J145-K145</f>
        <v>969</v>
      </c>
      <c r="M145" s="85">
        <f>K145/J145</f>
        <v>0.32661570535093815</v>
      </c>
      <c r="N145" s="84">
        <f t="shared" si="33"/>
        <v>20</v>
      </c>
      <c r="O145" s="84">
        <f t="shared" si="33"/>
        <v>8</v>
      </c>
      <c r="P145" s="84">
        <f>N145-O145</f>
        <v>12</v>
      </c>
      <c r="Q145" s="85">
        <f>O145/N145</f>
        <v>0.4</v>
      </c>
      <c r="R145" s="86">
        <f t="shared" si="34"/>
        <v>373</v>
      </c>
      <c r="S145" s="86">
        <f t="shared" si="34"/>
        <v>59</v>
      </c>
      <c r="T145" s="87">
        <f>R145-S145</f>
        <v>314</v>
      </c>
      <c r="U145" s="85">
        <f>S145/R145</f>
        <v>0.1581769436997319</v>
      </c>
    </row>
    <row r="146" spans="1:21" ht="12.75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123</v>
      </c>
      <c r="H146" s="88">
        <f>F146-G146</f>
        <v>92</v>
      </c>
      <c r="I146" s="89">
        <f>G146/F146</f>
        <v>0.5720930232558139</v>
      </c>
      <c r="J146" s="90">
        <f t="shared" si="32"/>
        <v>1897</v>
      </c>
      <c r="K146" s="90">
        <f t="shared" si="32"/>
        <v>719</v>
      </c>
      <c r="L146" s="91">
        <f>J146-K146</f>
        <v>1178</v>
      </c>
      <c r="M146" s="89">
        <f>K146/J146</f>
        <v>0.37901950448075911</v>
      </c>
      <c r="N146" s="88">
        <f t="shared" si="33"/>
        <v>29</v>
      </c>
      <c r="O146" s="88">
        <f t="shared" si="33"/>
        <v>10</v>
      </c>
      <c r="P146" s="88">
        <f>N146-O146</f>
        <v>19</v>
      </c>
      <c r="Q146" s="89">
        <f>O146/N146</f>
        <v>0.34482758620689657</v>
      </c>
      <c r="R146" s="90">
        <f t="shared" si="34"/>
        <v>450</v>
      </c>
      <c r="S146" s="90">
        <f t="shared" si="34"/>
        <v>61</v>
      </c>
      <c r="T146" s="91">
        <f>R146-S146</f>
        <v>389</v>
      </c>
      <c r="U146" s="89">
        <f>S146/R146</f>
        <v>0.13555555555555557</v>
      </c>
    </row>
    <row r="147" spans="1:21" ht="12.75" customHeight="1">
      <c r="A147" s="138" t="s">
        <v>175</v>
      </c>
      <c r="B147" s="138"/>
      <c r="C147" s="138"/>
      <c r="D147" s="138"/>
      <c r="E147" s="138"/>
      <c r="F147" s="92">
        <f t="shared" si="31"/>
        <v>1076</v>
      </c>
      <c r="G147" s="92">
        <f t="shared" si="31"/>
        <v>755</v>
      </c>
      <c r="H147" s="92">
        <f>F147-G147</f>
        <v>321</v>
      </c>
      <c r="I147" s="93">
        <f>G147/F147</f>
        <v>0.70167286245353155</v>
      </c>
      <c r="J147" s="94">
        <f t="shared" si="32"/>
        <v>6697</v>
      </c>
      <c r="K147" s="94">
        <f t="shared" si="32"/>
        <v>2390</v>
      </c>
      <c r="L147" s="95">
        <f>J147-K147</f>
        <v>4307</v>
      </c>
      <c r="M147" s="93">
        <f>K147/J147</f>
        <v>0.3568762132298044</v>
      </c>
      <c r="N147" s="92">
        <f t="shared" si="33"/>
        <v>181</v>
      </c>
      <c r="O147" s="92">
        <f t="shared" si="33"/>
        <v>78</v>
      </c>
      <c r="P147" s="92">
        <f>N147-O147</f>
        <v>103</v>
      </c>
      <c r="Q147" s="93">
        <f>O147/N147</f>
        <v>0.43093922651933703</v>
      </c>
      <c r="R147" s="94">
        <f t="shared" si="34"/>
        <v>1693</v>
      </c>
      <c r="S147" s="94">
        <f t="shared" si="34"/>
        <v>292</v>
      </c>
      <c r="T147" s="95">
        <f>R147-S147</f>
        <v>1401</v>
      </c>
      <c r="U147" s="93">
        <f>S147/R147</f>
        <v>0.17247489663319551</v>
      </c>
    </row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511811023622047" right="0.511811023622047" top="1.082677165354331" bottom="1.082677165354331" header="0.78740157480314998" footer="0.78740157480314998"/>
  <pageSetup paperSize="0" fitToWidth="0" fitToHeight="0" pageOrder="overThenDown" orientation="portrait" horizontalDpi="0" verticalDpi="0" copies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workbookViewId="0">
      <selection sqref="A1:Y1"/>
    </sheetView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6" width="6.875" customWidth="1"/>
    <col min="7" max="7" width="6.625" customWidth="1"/>
    <col min="8" max="8" width="6.375" customWidth="1"/>
    <col min="9" max="9" width="9.5" customWidth="1"/>
    <col min="10" max="10" width="6.25" customWidth="1"/>
    <col min="11" max="12" width="5.125" customWidth="1"/>
    <col min="13" max="13" width="8.875" customWidth="1"/>
    <col min="14" max="16" width="5.125" customWidth="1"/>
    <col min="17" max="17" width="6.625" customWidth="1"/>
    <col min="18" max="25" width="5.125" customWidth="1"/>
    <col min="26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237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4.6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14</v>
      </c>
      <c r="H8" s="23">
        <f>F8-G8</f>
        <v>0</v>
      </c>
      <c r="I8" s="25">
        <f>G8/F8</f>
        <v>1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14</v>
      </c>
      <c r="X8" s="23">
        <f t="shared" ref="X8:X37" si="2">V8-W8</f>
        <v>0</v>
      </c>
      <c r="Y8" s="25">
        <f t="shared" ref="Y8:Y39" si="3">W8/V8</f>
        <v>1</v>
      </c>
    </row>
    <row r="9" spans="1:25" ht="14.6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26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10</v>
      </c>
      <c r="P9" s="23">
        <f>N9-O9</f>
        <v>0</v>
      </c>
      <c r="Q9" s="25">
        <f>O9/N9</f>
        <v>1</v>
      </c>
      <c r="R9" s="23"/>
      <c r="S9" s="24"/>
      <c r="T9" s="23"/>
      <c r="U9" s="25"/>
      <c r="V9" s="23">
        <f t="shared" si="0"/>
        <v>37</v>
      </c>
      <c r="W9" s="23">
        <f t="shared" si="1"/>
        <v>37</v>
      </c>
      <c r="X9" s="23">
        <f t="shared" si="2"/>
        <v>0</v>
      </c>
      <c r="Y9" s="25">
        <f t="shared" si="3"/>
        <v>1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0</v>
      </c>
      <c r="H10" s="23">
        <f>F10-G10</f>
        <v>20</v>
      </c>
      <c r="I10" s="25">
        <f>G10/F10</f>
        <v>0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0</v>
      </c>
      <c r="X10" s="23">
        <f t="shared" si="2"/>
        <v>22</v>
      </c>
      <c r="Y10" s="25">
        <f t="shared" si="3"/>
        <v>0</v>
      </c>
    </row>
    <row r="11" spans="1:25" ht="14.6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6</v>
      </c>
      <c r="P11" s="23">
        <f>N11-O11</f>
        <v>4</v>
      </c>
      <c r="Q11" s="25">
        <f>O11/N11</f>
        <v>0.6</v>
      </c>
      <c r="R11" s="23"/>
      <c r="S11" s="24"/>
      <c r="T11" s="23"/>
      <c r="U11" s="25"/>
      <c r="V11" s="23">
        <f t="shared" si="0"/>
        <v>10</v>
      </c>
      <c r="W11" s="23">
        <f t="shared" si="1"/>
        <v>6</v>
      </c>
      <c r="X11" s="23">
        <f t="shared" si="2"/>
        <v>4</v>
      </c>
      <c r="Y11" s="25">
        <f t="shared" si="3"/>
        <v>0.6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40</v>
      </c>
      <c r="H12" s="23">
        <f t="shared" ref="H12:H18" si="4">F12-G12</f>
        <v>5</v>
      </c>
      <c r="I12" s="25">
        <f t="shared" ref="I12:I18" si="5">G12/F12</f>
        <v>0.88888888888888884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40</v>
      </c>
      <c r="X12" s="23">
        <f t="shared" si="2"/>
        <v>5</v>
      </c>
      <c r="Y12" s="25">
        <f t="shared" si="3"/>
        <v>0.88888888888888884</v>
      </c>
    </row>
    <row r="13" spans="1:25" ht="14.6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24</v>
      </c>
      <c r="H13" s="23">
        <f t="shared" si="4"/>
        <v>37</v>
      </c>
      <c r="I13" s="25">
        <f t="shared" si="5"/>
        <v>0.39344262295081966</v>
      </c>
      <c r="J13" s="26"/>
      <c r="K13" s="24"/>
      <c r="L13" s="23"/>
      <c r="M13" s="25"/>
      <c r="N13" s="23">
        <v>25</v>
      </c>
      <c r="O13" s="24">
        <v>0</v>
      </c>
      <c r="P13" s="23">
        <f>N13-O13</f>
        <v>25</v>
      </c>
      <c r="Q13" s="25">
        <f>O13/N13</f>
        <v>0</v>
      </c>
      <c r="R13" s="23"/>
      <c r="S13" s="24"/>
      <c r="T13" s="23"/>
      <c r="U13" s="25"/>
      <c r="V13" s="23">
        <f t="shared" si="0"/>
        <v>86</v>
      </c>
      <c r="W13" s="23">
        <f t="shared" si="1"/>
        <v>24</v>
      </c>
      <c r="X13" s="23">
        <f t="shared" si="2"/>
        <v>62</v>
      </c>
      <c r="Y13" s="25">
        <f t="shared" si="3"/>
        <v>0.27906976744186046</v>
      </c>
    </row>
    <row r="14" spans="1:25" ht="14.6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4"/>
        <v>0</v>
      </c>
      <c r="I14" s="25">
        <f t="shared" si="5"/>
        <v>1</v>
      </c>
      <c r="J14" s="26">
        <v>15</v>
      </c>
      <c r="K14" s="24">
        <v>10</v>
      </c>
      <c r="L14" s="23">
        <f>J14-K14</f>
        <v>5</v>
      </c>
      <c r="M14" s="25">
        <f>K14/J14</f>
        <v>0.66666666666666663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40</v>
      </c>
      <c r="X14" s="23">
        <f t="shared" si="2"/>
        <v>5</v>
      </c>
      <c r="Y14" s="25">
        <f t="shared" si="3"/>
        <v>0.88888888888888884</v>
      </c>
    </row>
    <row r="15" spans="1:25" ht="14.65" customHeight="1">
      <c r="A15" s="103"/>
      <c r="B15" s="104"/>
      <c r="C15" s="105"/>
      <c r="D15" s="21"/>
      <c r="E15" s="22" t="s">
        <v>66</v>
      </c>
      <c r="F15" s="23">
        <v>10</v>
      </c>
      <c r="G15" s="24">
        <v>1</v>
      </c>
      <c r="H15" s="23">
        <f t="shared" si="4"/>
        <v>9</v>
      </c>
      <c r="I15" s="25">
        <f t="shared" si="5"/>
        <v>0.1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1</v>
      </c>
      <c r="X15" s="23">
        <f t="shared" si="2"/>
        <v>9</v>
      </c>
      <c r="Y15" s="25">
        <f t="shared" si="3"/>
        <v>0.1</v>
      </c>
    </row>
    <row r="16" spans="1:25" ht="14.65" customHeight="1">
      <c r="A16" s="103"/>
      <c r="B16" s="104"/>
      <c r="C16" s="105"/>
      <c r="D16" s="21"/>
      <c r="E16" s="22" t="s">
        <v>67</v>
      </c>
      <c r="F16" s="23">
        <v>3</v>
      </c>
      <c r="G16" s="24">
        <v>1</v>
      </c>
      <c r="H16" s="23">
        <f t="shared" si="4"/>
        <v>2</v>
      </c>
      <c r="I16" s="25">
        <f t="shared" si="5"/>
        <v>0.33333333333333331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3</v>
      </c>
      <c r="W16" s="23">
        <f t="shared" si="1"/>
        <v>1</v>
      </c>
      <c r="X16" s="23">
        <f t="shared" si="2"/>
        <v>2</v>
      </c>
      <c r="Y16" s="25">
        <f t="shared" si="3"/>
        <v>0.33333333333333331</v>
      </c>
    </row>
    <row r="17" spans="1:25" ht="14.65" customHeight="1">
      <c r="A17" s="103"/>
      <c r="B17" s="104"/>
      <c r="C17" s="105"/>
      <c r="D17" s="21"/>
      <c r="E17" s="22" t="s">
        <v>68</v>
      </c>
      <c r="F17" s="23">
        <v>23</v>
      </c>
      <c r="G17" s="24">
        <v>20</v>
      </c>
      <c r="H17" s="23">
        <f t="shared" si="4"/>
        <v>3</v>
      </c>
      <c r="I17" s="25">
        <f t="shared" si="5"/>
        <v>0.86956521739130432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23</v>
      </c>
      <c r="W17" s="23">
        <f t="shared" si="1"/>
        <v>20</v>
      </c>
      <c r="X17" s="23">
        <f t="shared" si="2"/>
        <v>3</v>
      </c>
      <c r="Y17" s="25">
        <f t="shared" si="3"/>
        <v>0.86956521739130432</v>
      </c>
    </row>
    <row r="18" spans="1:25" ht="14.65" customHeight="1">
      <c r="A18" s="103"/>
      <c r="B18" s="104"/>
      <c r="C18" s="105"/>
      <c r="D18" s="21"/>
      <c r="E18" s="22" t="s">
        <v>69</v>
      </c>
      <c r="F18" s="23">
        <v>20</v>
      </c>
      <c r="G18" s="24">
        <v>20</v>
      </c>
      <c r="H18" s="23">
        <f t="shared" si="4"/>
        <v>0</v>
      </c>
      <c r="I18" s="25">
        <f t="shared" si="5"/>
        <v>1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20</v>
      </c>
      <c r="X18" s="23">
        <f t="shared" si="2"/>
        <v>2</v>
      </c>
      <c r="Y18" s="25">
        <f t="shared" si="3"/>
        <v>0.90909090909090906</v>
      </c>
    </row>
    <row r="19" spans="1:25" ht="14.6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18</v>
      </c>
      <c r="P19" s="23">
        <f>N19-O19</f>
        <v>16</v>
      </c>
      <c r="Q19" s="25">
        <f>O19/N19</f>
        <v>0.52941176470588236</v>
      </c>
      <c r="R19" s="23"/>
      <c r="S19" s="24"/>
      <c r="T19" s="23"/>
      <c r="U19" s="25"/>
      <c r="V19" s="23">
        <f t="shared" si="0"/>
        <v>34</v>
      </c>
      <c r="W19" s="23">
        <f t="shared" si="1"/>
        <v>18</v>
      </c>
      <c r="X19" s="23">
        <f t="shared" si="2"/>
        <v>16</v>
      </c>
      <c r="Y19" s="25">
        <f t="shared" si="3"/>
        <v>0.52941176470588236</v>
      </c>
    </row>
    <row r="20" spans="1:25" ht="14.65" customHeight="1">
      <c r="A20" s="103"/>
      <c r="B20" s="104"/>
      <c r="C20" s="105"/>
      <c r="D20" s="21"/>
      <c r="E20" s="22" t="s">
        <v>71</v>
      </c>
      <c r="F20" s="23">
        <v>29</v>
      </c>
      <c r="G20" s="24">
        <v>29</v>
      </c>
      <c r="H20" s="23">
        <f t="shared" ref="H20:H27" si="6">F20-G20</f>
        <v>0</v>
      </c>
      <c r="I20" s="25">
        <f t="shared" ref="I20:I27" si="7">G20/F20</f>
        <v>1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29</v>
      </c>
      <c r="X20" s="23">
        <f t="shared" si="2"/>
        <v>0</v>
      </c>
      <c r="Y20" s="25">
        <f t="shared" si="3"/>
        <v>1</v>
      </c>
    </row>
    <row r="21" spans="1:25" ht="14.65" customHeight="1">
      <c r="A21" s="103"/>
      <c r="B21" s="104"/>
      <c r="C21" s="105"/>
      <c r="D21" s="21"/>
      <c r="E21" s="22" t="s">
        <v>72</v>
      </c>
      <c r="F21" s="23">
        <v>10</v>
      </c>
      <c r="G21" s="24">
        <v>8</v>
      </c>
      <c r="H21" s="23">
        <f t="shared" si="6"/>
        <v>2</v>
      </c>
      <c r="I21" s="25">
        <f t="shared" si="7"/>
        <v>0.8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10</v>
      </c>
      <c r="W21" s="23">
        <f t="shared" si="1"/>
        <v>8</v>
      </c>
      <c r="X21" s="23">
        <f t="shared" si="2"/>
        <v>2</v>
      </c>
      <c r="Y21" s="25">
        <f t="shared" si="3"/>
        <v>0.8</v>
      </c>
    </row>
    <row r="22" spans="1:25" ht="14.65" customHeight="1">
      <c r="A22" s="103"/>
      <c r="B22" s="104"/>
      <c r="C22" s="105"/>
      <c r="D22" s="21"/>
      <c r="E22" s="22" t="s">
        <v>73</v>
      </c>
      <c r="F22" s="23">
        <v>8</v>
      </c>
      <c r="G22" s="24">
        <v>3</v>
      </c>
      <c r="H22" s="23">
        <f t="shared" si="6"/>
        <v>5</v>
      </c>
      <c r="I22" s="25">
        <f t="shared" si="7"/>
        <v>0.375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8</v>
      </c>
      <c r="W22" s="23">
        <f t="shared" si="1"/>
        <v>3</v>
      </c>
      <c r="X22" s="23">
        <f t="shared" si="2"/>
        <v>5</v>
      </c>
      <c r="Y22" s="25">
        <f t="shared" si="3"/>
        <v>0.375</v>
      </c>
    </row>
    <row r="23" spans="1:25" ht="14.65" customHeight="1">
      <c r="A23" s="103"/>
      <c r="B23" s="104"/>
      <c r="C23" s="105"/>
      <c r="D23" s="21"/>
      <c r="E23" s="22" t="s">
        <v>74</v>
      </c>
      <c r="F23" s="23">
        <v>10</v>
      </c>
      <c r="G23" s="24">
        <v>5</v>
      </c>
      <c r="H23" s="23">
        <f t="shared" si="6"/>
        <v>5</v>
      </c>
      <c r="I23" s="25">
        <f t="shared" si="7"/>
        <v>0.5</v>
      </c>
      <c r="J23" s="26"/>
      <c r="K23" s="24"/>
      <c r="L23" s="23"/>
      <c r="M23" s="25"/>
      <c r="N23" s="23">
        <v>4</v>
      </c>
      <c r="O23" s="24">
        <v>0</v>
      </c>
      <c r="P23" s="23">
        <f>N23-O23</f>
        <v>4</v>
      </c>
      <c r="Q23" s="25">
        <f>O23/N23</f>
        <v>0</v>
      </c>
      <c r="R23" s="23"/>
      <c r="S23" s="24"/>
      <c r="T23" s="23"/>
      <c r="U23" s="25"/>
      <c r="V23" s="23">
        <f t="shared" si="0"/>
        <v>14</v>
      </c>
      <c r="W23" s="23">
        <f t="shared" si="1"/>
        <v>5</v>
      </c>
      <c r="X23" s="23">
        <f t="shared" si="2"/>
        <v>9</v>
      </c>
      <c r="Y23" s="25">
        <f t="shared" si="3"/>
        <v>0.35714285714285715</v>
      </c>
    </row>
    <row r="24" spans="1:25" ht="14.65" customHeight="1">
      <c r="A24" s="103"/>
      <c r="B24" s="104"/>
      <c r="C24" s="105"/>
      <c r="D24" s="21"/>
      <c r="E24" s="22" t="s">
        <v>75</v>
      </c>
      <c r="F24" s="23">
        <v>40</v>
      </c>
      <c r="G24" s="24">
        <v>15</v>
      </c>
      <c r="H24" s="23">
        <f t="shared" si="6"/>
        <v>25</v>
      </c>
      <c r="I24" s="25">
        <f t="shared" si="7"/>
        <v>0.375</v>
      </c>
      <c r="J24" s="26"/>
      <c r="K24" s="24"/>
      <c r="L24" s="23"/>
      <c r="M24" s="25"/>
      <c r="N24" s="23">
        <v>8</v>
      </c>
      <c r="O24" s="24">
        <v>4</v>
      </c>
      <c r="P24" s="23">
        <f>N24-O24</f>
        <v>4</v>
      </c>
      <c r="Q24" s="25">
        <f>O24/N24</f>
        <v>0.5</v>
      </c>
      <c r="R24" s="23"/>
      <c r="S24" s="24"/>
      <c r="T24" s="23"/>
      <c r="U24" s="25"/>
      <c r="V24" s="23">
        <f t="shared" si="0"/>
        <v>48</v>
      </c>
      <c r="W24" s="23">
        <f t="shared" si="1"/>
        <v>19</v>
      </c>
      <c r="X24" s="23">
        <f t="shared" si="2"/>
        <v>29</v>
      </c>
      <c r="Y24" s="25">
        <f t="shared" si="3"/>
        <v>0.39583333333333331</v>
      </c>
    </row>
    <row r="25" spans="1:25" ht="14.6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4.6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7</v>
      </c>
      <c r="H26" s="23">
        <f t="shared" si="6"/>
        <v>2</v>
      </c>
      <c r="I26" s="25">
        <f t="shared" si="7"/>
        <v>0.77777777777777779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  <c r="V26" s="23">
        <f t="shared" si="0"/>
        <v>12</v>
      </c>
      <c r="W26" s="23">
        <f t="shared" si="1"/>
        <v>10</v>
      </c>
      <c r="X26" s="23">
        <f t="shared" si="2"/>
        <v>2</v>
      </c>
      <c r="Y26" s="25">
        <f t="shared" si="3"/>
        <v>0.83333333333333337</v>
      </c>
    </row>
    <row r="27" spans="1:25" ht="14.6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0</v>
      </c>
      <c r="H27" s="23">
        <f t="shared" si="6"/>
        <v>9</v>
      </c>
      <c r="I27" s="25">
        <f t="shared" si="7"/>
        <v>0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0</v>
      </c>
      <c r="X27" s="23">
        <f t="shared" si="2"/>
        <v>9</v>
      </c>
      <c r="Y27" s="25">
        <f t="shared" si="3"/>
        <v>0</v>
      </c>
    </row>
    <row r="28" spans="1:25" ht="14.6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>
        <v>8</v>
      </c>
      <c r="L28" s="23">
        <f>J28-K28</f>
        <v>0</v>
      </c>
      <c r="M28" s="25">
        <f>K28/J28</f>
        <v>1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8</v>
      </c>
      <c r="X28" s="23">
        <f t="shared" si="2"/>
        <v>0</v>
      </c>
      <c r="Y28" s="25">
        <f t="shared" si="3"/>
        <v>1</v>
      </c>
    </row>
    <row r="29" spans="1:25" ht="14.6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11</v>
      </c>
      <c r="H29" s="23">
        <f t="shared" ref="H29:H53" si="8">F29-G29</f>
        <v>1</v>
      </c>
      <c r="I29" s="25">
        <f t="shared" ref="I29:I60" si="9">G29/F29</f>
        <v>0.91666666666666663</v>
      </c>
      <c r="J29" s="26">
        <v>4</v>
      </c>
      <c r="K29" s="24"/>
      <c r="L29" s="23">
        <f>J29-K29</f>
        <v>4</v>
      </c>
      <c r="M29" s="25">
        <f>K29/J29</f>
        <v>0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11</v>
      </c>
      <c r="X29" s="23">
        <f t="shared" si="2"/>
        <v>5</v>
      </c>
      <c r="Y29" s="25">
        <f t="shared" si="3"/>
        <v>0.6875</v>
      </c>
    </row>
    <row r="30" spans="1:25" ht="14.6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4.6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10</v>
      </c>
      <c r="H31" s="23">
        <f t="shared" si="8"/>
        <v>0</v>
      </c>
      <c r="I31" s="25">
        <f t="shared" si="9"/>
        <v>1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2</v>
      </c>
      <c r="T31" s="23">
        <f>R31-S31</f>
        <v>2</v>
      </c>
      <c r="U31" s="25">
        <f>S31/R31</f>
        <v>0.5</v>
      </c>
      <c r="V31" s="23">
        <f t="shared" si="0"/>
        <v>14</v>
      </c>
      <c r="W31" s="23">
        <f t="shared" si="1"/>
        <v>12</v>
      </c>
      <c r="X31" s="23">
        <f t="shared" si="2"/>
        <v>2</v>
      </c>
      <c r="Y31" s="25">
        <f t="shared" si="3"/>
        <v>0.8571428571428571</v>
      </c>
    </row>
    <row r="32" spans="1:25" ht="14.6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5</v>
      </c>
      <c r="H32" s="23">
        <f t="shared" si="8"/>
        <v>5</v>
      </c>
      <c r="I32" s="25">
        <f t="shared" si="9"/>
        <v>0.5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5</v>
      </c>
      <c r="X32" s="23">
        <f t="shared" si="2"/>
        <v>6</v>
      </c>
      <c r="Y32" s="25">
        <f t="shared" si="3"/>
        <v>0.45454545454545453</v>
      </c>
    </row>
    <row r="33" spans="1:25" ht="14.6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10</v>
      </c>
      <c r="H33" s="23">
        <f t="shared" si="8"/>
        <v>0</v>
      </c>
      <c r="I33" s="25">
        <f t="shared" si="9"/>
        <v>1</v>
      </c>
      <c r="J33" s="26">
        <v>10</v>
      </c>
      <c r="K33" s="24">
        <v>6</v>
      </c>
      <c r="L33" s="23">
        <f>J33-K33</f>
        <v>4</v>
      </c>
      <c r="M33" s="25">
        <f>K33/J33</f>
        <v>0.6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16</v>
      </c>
      <c r="X33" s="23">
        <f t="shared" si="2"/>
        <v>4</v>
      </c>
      <c r="Y33" s="25">
        <f t="shared" si="3"/>
        <v>0.8</v>
      </c>
    </row>
    <row r="34" spans="1:25" ht="14.6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8"/>
        <v>0</v>
      </c>
      <c r="I34" s="25">
        <f t="shared" si="9"/>
        <v>1</v>
      </c>
      <c r="J34" s="26"/>
      <c r="K34" s="24"/>
      <c r="L34" s="23"/>
      <c r="M34" s="25"/>
      <c r="N34" s="23">
        <v>4</v>
      </c>
      <c r="O34" s="24">
        <v>2</v>
      </c>
      <c r="P34" s="23">
        <f>N34-O34</f>
        <v>2</v>
      </c>
      <c r="Q34" s="25">
        <f>O34/N34</f>
        <v>0.5</v>
      </c>
      <c r="R34" s="23"/>
      <c r="S34" s="24"/>
      <c r="T34" s="23"/>
      <c r="U34" s="25"/>
      <c r="V34" s="23">
        <f t="shared" si="0"/>
        <v>13</v>
      </c>
      <c r="W34" s="23">
        <f t="shared" si="1"/>
        <v>11</v>
      </c>
      <c r="X34" s="23">
        <f t="shared" si="2"/>
        <v>2</v>
      </c>
      <c r="Y34" s="25">
        <f t="shared" si="3"/>
        <v>0.84615384615384615</v>
      </c>
    </row>
    <row r="35" spans="1:25" ht="14.6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5</v>
      </c>
      <c r="H35" s="23">
        <f t="shared" si="8"/>
        <v>1</v>
      </c>
      <c r="I35" s="25">
        <f t="shared" si="9"/>
        <v>0.83333333333333337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5</v>
      </c>
      <c r="X35" s="23">
        <f t="shared" si="2"/>
        <v>1</v>
      </c>
      <c r="Y35" s="25">
        <f t="shared" si="3"/>
        <v>0.83333333333333337</v>
      </c>
    </row>
    <row r="36" spans="1:25" ht="14.6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4</v>
      </c>
      <c r="H36" s="23">
        <f t="shared" si="8"/>
        <v>1</v>
      </c>
      <c r="I36" s="25">
        <f t="shared" si="9"/>
        <v>0.8</v>
      </c>
      <c r="J36" s="26"/>
      <c r="K36" s="24"/>
      <c r="L36" s="23" t="s">
        <v>94</v>
      </c>
      <c r="M36" s="25"/>
      <c r="N36" s="23">
        <v>3</v>
      </c>
      <c r="O36" s="24">
        <v>2</v>
      </c>
      <c r="P36" s="23">
        <f>N36-O36</f>
        <v>1</v>
      </c>
      <c r="Q36" s="25">
        <f>O36/N36</f>
        <v>0.66666666666666663</v>
      </c>
      <c r="R36" s="23"/>
      <c r="S36" s="24"/>
      <c r="T36" s="23"/>
      <c r="U36" s="25"/>
      <c r="V36" s="23">
        <f t="shared" si="0"/>
        <v>8</v>
      </c>
      <c r="W36" s="23">
        <f t="shared" si="1"/>
        <v>6</v>
      </c>
      <c r="X36" s="23">
        <f t="shared" si="2"/>
        <v>2</v>
      </c>
      <c r="Y36" s="25">
        <f t="shared" si="3"/>
        <v>0.75</v>
      </c>
    </row>
    <row r="37" spans="1:25" ht="14.6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6</v>
      </c>
      <c r="H37" s="23">
        <f t="shared" si="8"/>
        <v>4</v>
      </c>
      <c r="I37" s="25">
        <f t="shared" si="9"/>
        <v>0.6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6</v>
      </c>
      <c r="X37" s="23">
        <f t="shared" si="2"/>
        <v>4</v>
      </c>
      <c r="Y37" s="25">
        <f t="shared" si="3"/>
        <v>0.6</v>
      </c>
    </row>
    <row r="38" spans="1:25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461</v>
      </c>
      <c r="G38" s="27">
        <f>SUM(G8:G37)</f>
        <v>325</v>
      </c>
      <c r="H38" s="27">
        <f t="shared" si="8"/>
        <v>136</v>
      </c>
      <c r="I38" s="28">
        <f t="shared" si="9"/>
        <v>0.70498915401301521</v>
      </c>
      <c r="J38" s="27">
        <f>SUM(J8:J37)</f>
        <v>41</v>
      </c>
      <c r="K38" s="27">
        <f>SUM(K8:K37)</f>
        <v>25</v>
      </c>
      <c r="L38" s="27">
        <f>J38-K38</f>
        <v>16</v>
      </c>
      <c r="M38" s="28">
        <f>K38/J38</f>
        <v>0.6097560975609756</v>
      </c>
      <c r="N38" s="27">
        <f>SUM(N8:N37)</f>
        <v>103</v>
      </c>
      <c r="O38" s="27">
        <f>SUM(O8:O37)</f>
        <v>45</v>
      </c>
      <c r="P38" s="27">
        <f>SUM(P8:P37)</f>
        <v>58</v>
      </c>
      <c r="Q38" s="28">
        <f>O38/N38</f>
        <v>0.43689320388349512</v>
      </c>
      <c r="R38" s="27">
        <f>SUM(R8:R37)</f>
        <v>4</v>
      </c>
      <c r="S38" s="27">
        <f>SUM(S8:S37)</f>
        <v>2</v>
      </c>
      <c r="T38" s="27">
        <f>SUM(T8:T37)</f>
        <v>2</v>
      </c>
      <c r="U38" s="28">
        <f>S38/R38</f>
        <v>0.5</v>
      </c>
      <c r="V38" s="27">
        <f>SUM(V8:V37)</f>
        <v>609</v>
      </c>
      <c r="W38" s="27">
        <f>SUM(W8:W37)</f>
        <v>397</v>
      </c>
      <c r="X38" s="27">
        <f>SUM(X8:X37)</f>
        <v>212</v>
      </c>
      <c r="Y38" s="28">
        <f t="shared" si="3"/>
        <v>0.65188834154351394</v>
      </c>
    </row>
    <row r="39" spans="1:25" ht="14.6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0</v>
      </c>
      <c r="H39" s="33">
        <f t="shared" si="8"/>
        <v>8</v>
      </c>
      <c r="I39" s="35">
        <f t="shared" si="9"/>
        <v>0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0</v>
      </c>
      <c r="X39" s="33">
        <f t="shared" ref="X39:X53" si="12">V39-W39</f>
        <v>15</v>
      </c>
      <c r="Y39" s="35">
        <f t="shared" si="3"/>
        <v>0</v>
      </c>
    </row>
    <row r="40" spans="1:25" ht="14.6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8"/>
        <v>0</v>
      </c>
      <c r="I40" s="35">
        <f t="shared" si="9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13</v>
      </c>
      <c r="X40" s="33">
        <f t="shared" si="12"/>
        <v>0</v>
      </c>
      <c r="Y40" s="35">
        <f t="shared" ref="Y40:Y56" si="13">W40/V40</f>
        <v>1</v>
      </c>
    </row>
    <row r="41" spans="1:25" ht="14.6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10</v>
      </c>
      <c r="H41" s="33">
        <f t="shared" si="8"/>
        <v>0</v>
      </c>
      <c r="I41" s="35">
        <f t="shared" si="9"/>
        <v>1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10</v>
      </c>
      <c r="X41" s="33">
        <f t="shared" si="12"/>
        <v>0</v>
      </c>
      <c r="Y41" s="35">
        <f t="shared" si="13"/>
        <v>1</v>
      </c>
    </row>
    <row r="42" spans="1:25" ht="14.6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10</v>
      </c>
      <c r="H42" s="33">
        <f t="shared" si="8"/>
        <v>0</v>
      </c>
      <c r="I42" s="35">
        <f t="shared" si="9"/>
        <v>1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10</v>
      </c>
      <c r="X42" s="33">
        <f t="shared" si="12"/>
        <v>0</v>
      </c>
      <c r="Y42" s="35">
        <f t="shared" si="13"/>
        <v>1</v>
      </c>
    </row>
    <row r="43" spans="1:25" ht="14.6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25" ht="14.6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10</v>
      </c>
      <c r="H44" s="33">
        <f t="shared" si="8"/>
        <v>0</v>
      </c>
      <c r="I44" s="35">
        <f t="shared" si="9"/>
        <v>1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10</v>
      </c>
      <c r="X44" s="33">
        <f t="shared" si="12"/>
        <v>0</v>
      </c>
      <c r="Y44" s="35">
        <f t="shared" si="13"/>
        <v>1</v>
      </c>
    </row>
    <row r="45" spans="1:25" ht="14.6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8"/>
        <v>0</v>
      </c>
      <c r="I45" s="35">
        <f t="shared" si="9"/>
        <v>1</v>
      </c>
      <c r="J45" s="36">
        <v>2</v>
      </c>
      <c r="K45" s="34"/>
      <c r="L45" s="33">
        <f>J45-K45</f>
        <v>2</v>
      </c>
      <c r="M45" s="35">
        <f>K45/J45</f>
        <v>0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3</v>
      </c>
      <c r="X45" s="33">
        <f t="shared" si="12"/>
        <v>2</v>
      </c>
      <c r="Y45" s="35">
        <f t="shared" si="13"/>
        <v>0.6</v>
      </c>
    </row>
    <row r="46" spans="1:25" ht="14.6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5</v>
      </c>
      <c r="S46" s="34"/>
      <c r="T46" s="33">
        <f>R46-S46</f>
        <v>5</v>
      </c>
      <c r="U46" s="35">
        <f>S46/R46</f>
        <v>0</v>
      </c>
      <c r="V46" s="33">
        <f t="shared" si="10"/>
        <v>18</v>
      </c>
      <c r="W46" s="33">
        <f t="shared" si="11"/>
        <v>13</v>
      </c>
      <c r="X46" s="33">
        <f t="shared" si="12"/>
        <v>5</v>
      </c>
      <c r="Y46" s="35">
        <f t="shared" si="13"/>
        <v>0.72222222222222221</v>
      </c>
    </row>
    <row r="47" spans="1:25" ht="14.6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26</v>
      </c>
      <c r="H47" s="33">
        <f t="shared" si="8"/>
        <v>4</v>
      </c>
      <c r="I47" s="35">
        <f t="shared" si="9"/>
        <v>0.8666666666666667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26</v>
      </c>
      <c r="X47" s="33">
        <f t="shared" si="12"/>
        <v>4</v>
      </c>
      <c r="Y47" s="35">
        <f t="shared" si="13"/>
        <v>0.8666666666666667</v>
      </c>
    </row>
    <row r="48" spans="1:25" ht="14.6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5</v>
      </c>
      <c r="H48" s="33">
        <f t="shared" si="8"/>
        <v>0</v>
      </c>
      <c r="I48" s="35">
        <f t="shared" si="9"/>
        <v>1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5</v>
      </c>
      <c r="X48" s="33">
        <f t="shared" si="12"/>
        <v>0</v>
      </c>
      <c r="Y48" s="35">
        <f t="shared" si="13"/>
        <v>1</v>
      </c>
    </row>
    <row r="49" spans="1:25" ht="14.6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14</v>
      </c>
      <c r="L49" s="33">
        <f>J49-K49</f>
        <v>0</v>
      </c>
      <c r="M49" s="35">
        <f>K49/J49</f>
        <v>1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23</v>
      </c>
      <c r="X49" s="33">
        <f t="shared" si="12"/>
        <v>0</v>
      </c>
      <c r="Y49" s="35">
        <f t="shared" si="13"/>
        <v>1</v>
      </c>
    </row>
    <row r="50" spans="1:25" ht="14.6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5</v>
      </c>
      <c r="H50" s="33">
        <f t="shared" si="8"/>
        <v>5</v>
      </c>
      <c r="I50" s="35">
        <f t="shared" si="9"/>
        <v>0.5</v>
      </c>
      <c r="J50" s="36"/>
      <c r="K50" s="34"/>
      <c r="L50" s="33"/>
      <c r="M50" s="35"/>
      <c r="N50" s="33">
        <v>2</v>
      </c>
      <c r="O50" s="34">
        <v>0</v>
      </c>
      <c r="P50" s="33">
        <f>N50-O50</f>
        <v>2</v>
      </c>
      <c r="Q50" s="35">
        <f>O50/N50</f>
        <v>0</v>
      </c>
      <c r="R50" s="33"/>
      <c r="S50" s="34"/>
      <c r="T50" s="33"/>
      <c r="U50" s="35"/>
      <c r="V50" s="33">
        <f t="shared" si="10"/>
        <v>12</v>
      </c>
      <c r="W50" s="33">
        <f t="shared" si="11"/>
        <v>5</v>
      </c>
      <c r="X50" s="33">
        <f t="shared" si="12"/>
        <v>7</v>
      </c>
      <c r="Y50" s="35">
        <f t="shared" si="13"/>
        <v>0.41666666666666669</v>
      </c>
    </row>
    <row r="51" spans="1:25" ht="14.6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5</v>
      </c>
      <c r="L51" s="33">
        <f>J51-K51</f>
        <v>0</v>
      </c>
      <c r="M51" s="35">
        <f>K51/J51</f>
        <v>1</v>
      </c>
      <c r="N51" s="33">
        <v>5</v>
      </c>
      <c r="O51" s="34">
        <v>4</v>
      </c>
      <c r="P51" s="33">
        <f>N51-O51</f>
        <v>1</v>
      </c>
      <c r="Q51" s="35">
        <f>O51/N51</f>
        <v>0.8</v>
      </c>
      <c r="R51" s="33"/>
      <c r="S51" s="34"/>
      <c r="T51" s="33"/>
      <c r="U51" s="35"/>
      <c r="V51" s="33">
        <f t="shared" si="10"/>
        <v>24</v>
      </c>
      <c r="W51" s="33">
        <f t="shared" si="11"/>
        <v>23</v>
      </c>
      <c r="X51" s="33">
        <f t="shared" si="12"/>
        <v>1</v>
      </c>
      <c r="Y51" s="35">
        <f t="shared" si="13"/>
        <v>0.95833333333333337</v>
      </c>
    </row>
    <row r="52" spans="1:25" ht="14.6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5</v>
      </c>
      <c r="H52" s="33">
        <f t="shared" si="8"/>
        <v>0</v>
      </c>
      <c r="I52" s="35">
        <f t="shared" si="9"/>
        <v>1</v>
      </c>
      <c r="J52" s="36">
        <v>1</v>
      </c>
      <c r="K52" s="34"/>
      <c r="L52" s="33">
        <f>J52-K52</f>
        <v>1</v>
      </c>
      <c r="M52" s="35">
        <f>K52/J52</f>
        <v>0</v>
      </c>
      <c r="N52" s="33">
        <v>2</v>
      </c>
      <c r="O52" s="34">
        <v>0</v>
      </c>
      <c r="P52" s="33">
        <f>N52-O52</f>
        <v>2</v>
      </c>
      <c r="Q52" s="35">
        <f>O52/N52</f>
        <v>0</v>
      </c>
      <c r="R52" s="33"/>
      <c r="S52" s="34"/>
      <c r="T52" s="33"/>
      <c r="U52" s="35"/>
      <c r="V52" s="33">
        <f t="shared" si="10"/>
        <v>8</v>
      </c>
      <c r="W52" s="33">
        <f t="shared" si="11"/>
        <v>5</v>
      </c>
      <c r="X52" s="33">
        <f t="shared" si="12"/>
        <v>3</v>
      </c>
      <c r="Y52" s="35">
        <f t="shared" si="13"/>
        <v>0.625</v>
      </c>
    </row>
    <row r="53" spans="1:25" ht="14.6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8"/>
        <v>0</v>
      </c>
      <c r="I53" s="35">
        <f t="shared" si="9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20</v>
      </c>
      <c r="X53" s="33">
        <f t="shared" si="12"/>
        <v>0</v>
      </c>
      <c r="Y53" s="35">
        <f t="shared" si="13"/>
        <v>1</v>
      </c>
    </row>
    <row r="54" spans="1:25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27">
        <f>SUM(G39:G53)</f>
        <v>139</v>
      </c>
      <c r="H54" s="27">
        <f>SUM(H39:H53)</f>
        <v>23</v>
      </c>
      <c r="I54" s="28">
        <f t="shared" si="9"/>
        <v>0.85802469135802473</v>
      </c>
      <c r="J54" s="27">
        <f>SUM(J39:J53)</f>
        <v>22</v>
      </c>
      <c r="K54" s="27">
        <f>SUM(K39:K53)</f>
        <v>19</v>
      </c>
      <c r="L54" s="27">
        <f>SUM(L39:L53)</f>
        <v>3</v>
      </c>
      <c r="M54" s="28">
        <f>K54/J54</f>
        <v>0.86363636363636365</v>
      </c>
      <c r="N54" s="27">
        <f>SUM(N39:N53)</f>
        <v>20</v>
      </c>
      <c r="O54" s="27">
        <f>SUM(O39:O53)</f>
        <v>8</v>
      </c>
      <c r="P54" s="27">
        <f>N54-O54</f>
        <v>12</v>
      </c>
      <c r="Q54" s="28">
        <f>O54/N54</f>
        <v>0.4</v>
      </c>
      <c r="R54" s="27">
        <f>SUM(R39:R53)</f>
        <v>5</v>
      </c>
      <c r="S54" s="27">
        <f>SUM(S39:S53)</f>
        <v>0</v>
      </c>
      <c r="T54" s="27">
        <f>R54-S54</f>
        <v>5</v>
      </c>
      <c r="U54" s="28">
        <f>S54/R54</f>
        <v>0</v>
      </c>
      <c r="V54" s="27">
        <f>SUM(V39:V53)</f>
        <v>209</v>
      </c>
      <c r="W54" s="27">
        <f>SUM(W39:W53)</f>
        <v>166</v>
      </c>
      <c r="X54" s="27">
        <f>SUM(X39:X53)</f>
        <v>43</v>
      </c>
      <c r="Y54" s="28">
        <f t="shared" si="13"/>
        <v>0.79425837320574166</v>
      </c>
    </row>
    <row r="55" spans="1:25" ht="14.6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>
        <v>3</v>
      </c>
      <c r="L55" s="40">
        <f>J55-K55</f>
        <v>0</v>
      </c>
      <c r="M55" s="42">
        <f>K55/J55</f>
        <v>1</v>
      </c>
      <c r="N55" s="40">
        <v>3</v>
      </c>
      <c r="O55" s="41">
        <v>1</v>
      </c>
      <c r="P55" s="40">
        <v>3</v>
      </c>
      <c r="Q55" s="42">
        <f>O55/N55</f>
        <v>0.33333333333333331</v>
      </c>
      <c r="R55" s="42"/>
      <c r="S55" s="43"/>
      <c r="T55" s="42"/>
      <c r="U55" s="42"/>
      <c r="V55" s="40">
        <f>F55+J55+N55</f>
        <v>13</v>
      </c>
      <c r="W55" s="40">
        <f>G55+K55+O55</f>
        <v>11</v>
      </c>
      <c r="X55" s="40">
        <f t="shared" ref="X55:X69" si="15">V55-W55</f>
        <v>2</v>
      </c>
      <c r="Y55" s="42">
        <f t="shared" si="13"/>
        <v>0.84615384615384615</v>
      </c>
    </row>
    <row r="56" spans="1:25" ht="14.6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>
        <v>1</v>
      </c>
      <c r="L56" s="40">
        <f>J56-K56</f>
        <v>2</v>
      </c>
      <c r="M56" s="42">
        <f>K56/J56</f>
        <v>0.33333333333333331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11</v>
      </c>
      <c r="X56" s="40">
        <f t="shared" si="15"/>
        <v>2</v>
      </c>
      <c r="Y56" s="42">
        <f t="shared" si="13"/>
        <v>0.84615384615384615</v>
      </c>
    </row>
    <row r="57" spans="1:25" ht="14.6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  <c r="V57" s="40">
        <f>F57+N57</f>
        <v>12</v>
      </c>
      <c r="W57" s="40">
        <f>G57+O57</f>
        <v>12</v>
      </c>
      <c r="X57" s="40">
        <f t="shared" si="15"/>
        <v>0</v>
      </c>
      <c r="Y57" s="42">
        <f>W58/V57</f>
        <v>0.5</v>
      </c>
    </row>
    <row r="58" spans="1:25" ht="14.6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6</v>
      </c>
      <c r="H58" s="40">
        <f t="shared" si="14"/>
        <v>4</v>
      </c>
      <c r="I58" s="42">
        <f t="shared" si="9"/>
        <v>0.6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6</v>
      </c>
      <c r="X58" s="40">
        <f t="shared" si="15"/>
        <v>4</v>
      </c>
      <c r="Y58" s="42">
        <f t="shared" ref="Y58:Y86" si="18">W58/V58</f>
        <v>0.6</v>
      </c>
    </row>
    <row r="59" spans="1:25" ht="14.6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10</v>
      </c>
      <c r="H59" s="40">
        <f t="shared" si="14"/>
        <v>0</v>
      </c>
      <c r="I59" s="42">
        <f t="shared" si="9"/>
        <v>1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  <c r="V59" s="40">
        <f t="shared" si="16"/>
        <v>12</v>
      </c>
      <c r="W59" s="40">
        <f t="shared" si="17"/>
        <v>12</v>
      </c>
      <c r="X59" s="40">
        <f t="shared" si="15"/>
        <v>0</v>
      </c>
      <c r="Y59" s="42">
        <f t="shared" si="18"/>
        <v>1</v>
      </c>
    </row>
    <row r="60" spans="1:25" ht="14.6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2</v>
      </c>
      <c r="H60" s="40">
        <f t="shared" si="14"/>
        <v>12</v>
      </c>
      <c r="I60" s="42">
        <f t="shared" si="9"/>
        <v>0.14285714285714285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2</v>
      </c>
      <c r="X60" s="40">
        <f t="shared" si="15"/>
        <v>12</v>
      </c>
      <c r="Y60" s="42">
        <f t="shared" si="18"/>
        <v>0.14285714285714285</v>
      </c>
    </row>
    <row r="61" spans="1:25" ht="14.6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3</v>
      </c>
      <c r="H61" s="40">
        <f t="shared" si="14"/>
        <v>5</v>
      </c>
      <c r="I61" s="42">
        <f t="shared" ref="I61:I86" si="19">G61/F61</f>
        <v>0.375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3</v>
      </c>
      <c r="X61" s="40">
        <f t="shared" si="15"/>
        <v>5</v>
      </c>
      <c r="Y61" s="42">
        <f t="shared" si="18"/>
        <v>0.375</v>
      </c>
    </row>
    <row r="62" spans="1:25" ht="14.6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8</v>
      </c>
      <c r="H62" s="40">
        <f t="shared" si="14"/>
        <v>0</v>
      </c>
      <c r="I62" s="42">
        <f t="shared" si="19"/>
        <v>1</v>
      </c>
      <c r="J62" s="40">
        <v>3</v>
      </c>
      <c r="K62" s="41"/>
      <c r="L62" s="40">
        <f>J62-K62</f>
        <v>3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8</v>
      </c>
      <c r="X62" s="40">
        <f t="shared" si="15"/>
        <v>3</v>
      </c>
      <c r="Y62" s="42">
        <f t="shared" si="18"/>
        <v>0.72727272727272729</v>
      </c>
    </row>
    <row r="63" spans="1:25" ht="14.6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10</v>
      </c>
      <c r="H63" s="40">
        <f t="shared" si="14"/>
        <v>0</v>
      </c>
      <c r="I63" s="42">
        <f t="shared" si="19"/>
        <v>1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10</v>
      </c>
      <c r="X63" s="40">
        <f t="shared" si="15"/>
        <v>1</v>
      </c>
      <c r="Y63" s="42">
        <f t="shared" si="18"/>
        <v>0.90909090909090906</v>
      </c>
    </row>
    <row r="64" spans="1:25" ht="14.6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25" ht="14.6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3</v>
      </c>
      <c r="H65" s="40">
        <f t="shared" si="14"/>
        <v>3</v>
      </c>
      <c r="I65" s="42">
        <f t="shared" si="19"/>
        <v>0.5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3</v>
      </c>
      <c r="X65" s="40">
        <f t="shared" si="15"/>
        <v>3</v>
      </c>
      <c r="Y65" s="42">
        <f t="shared" si="18"/>
        <v>0.5</v>
      </c>
    </row>
    <row r="66" spans="1:25" ht="14.6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14"/>
        <v>0</v>
      </c>
      <c r="I66" s="42">
        <f t="shared" si="19"/>
        <v>1</v>
      </c>
      <c r="J66" s="40"/>
      <c r="K66" s="41"/>
      <c r="L66" s="40"/>
      <c r="M66" s="42"/>
      <c r="N66" s="40">
        <v>6</v>
      </c>
      <c r="O66" s="41">
        <v>3</v>
      </c>
      <c r="P66" s="40">
        <f>N66-O66</f>
        <v>3</v>
      </c>
      <c r="Q66" s="42">
        <f t="shared" ref="Q66:Q71" si="20">O66/N66</f>
        <v>0.5</v>
      </c>
      <c r="R66" s="42"/>
      <c r="S66" s="43"/>
      <c r="T66" s="42"/>
      <c r="U66" s="42"/>
      <c r="V66" s="40">
        <f t="shared" si="16"/>
        <v>14</v>
      </c>
      <c r="W66" s="40">
        <f t="shared" si="17"/>
        <v>11</v>
      </c>
      <c r="X66" s="40">
        <f t="shared" si="15"/>
        <v>3</v>
      </c>
      <c r="Y66" s="42">
        <f t="shared" si="18"/>
        <v>0.7857142857142857</v>
      </c>
    </row>
    <row r="67" spans="1:25" ht="14.6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10</v>
      </c>
      <c r="H67" s="40">
        <f t="shared" si="14"/>
        <v>4</v>
      </c>
      <c r="I67" s="42">
        <f t="shared" si="19"/>
        <v>0.7142857142857143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10</v>
      </c>
      <c r="X67" s="40">
        <f t="shared" si="15"/>
        <v>6</v>
      </c>
      <c r="Y67" s="42">
        <f t="shared" si="18"/>
        <v>0.625</v>
      </c>
    </row>
    <row r="68" spans="1:25" ht="14.6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13</v>
      </c>
      <c r="H68" s="40">
        <f t="shared" si="14"/>
        <v>17</v>
      </c>
      <c r="I68" s="42">
        <f t="shared" si="19"/>
        <v>0.43333333333333335</v>
      </c>
      <c r="J68" s="40"/>
      <c r="K68" s="41"/>
      <c r="L68" s="40"/>
      <c r="M68" s="42"/>
      <c r="N68" s="40">
        <v>2</v>
      </c>
      <c r="O68" s="41">
        <v>0</v>
      </c>
      <c r="P68" s="40">
        <f>N68-O68</f>
        <v>2</v>
      </c>
      <c r="Q68" s="42">
        <f t="shared" si="20"/>
        <v>0</v>
      </c>
      <c r="R68" s="42"/>
      <c r="S68" s="43"/>
      <c r="T68" s="42"/>
      <c r="U68" s="42"/>
      <c r="V68" s="40">
        <f t="shared" si="16"/>
        <v>32</v>
      </c>
      <c r="W68" s="40">
        <f t="shared" si="17"/>
        <v>13</v>
      </c>
      <c r="X68" s="40">
        <f t="shared" si="15"/>
        <v>19</v>
      </c>
      <c r="Y68" s="42">
        <f t="shared" si="18"/>
        <v>0.40625</v>
      </c>
    </row>
    <row r="69" spans="1:25" ht="14.6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10</v>
      </c>
      <c r="H69" s="40">
        <f t="shared" si="14"/>
        <v>5</v>
      </c>
      <c r="I69" s="42">
        <f t="shared" si="19"/>
        <v>0.66666666666666663</v>
      </c>
      <c r="J69" s="40"/>
      <c r="K69" s="41"/>
      <c r="L69" s="40"/>
      <c r="M69" s="42"/>
      <c r="N69" s="40">
        <v>2</v>
      </c>
      <c r="O69" s="41">
        <v>1</v>
      </c>
      <c r="P69" s="40">
        <f>N69-O69</f>
        <v>1</v>
      </c>
      <c r="Q69" s="42">
        <f t="shared" si="20"/>
        <v>0.5</v>
      </c>
      <c r="R69" s="42"/>
      <c r="S69" s="43"/>
      <c r="T69" s="42"/>
      <c r="U69" s="42"/>
      <c r="V69" s="40">
        <f t="shared" si="16"/>
        <v>17</v>
      </c>
      <c r="W69" s="40">
        <f t="shared" si="17"/>
        <v>11</v>
      </c>
      <c r="X69" s="40">
        <f t="shared" si="15"/>
        <v>6</v>
      </c>
      <c r="Y69" s="42">
        <f t="shared" si="18"/>
        <v>0.6470588235294118</v>
      </c>
    </row>
    <row r="70" spans="1:25" s="44" customFormat="1" ht="14.6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116</v>
      </c>
      <c r="H70" s="27">
        <f>SUM(H55:H69)</f>
        <v>50</v>
      </c>
      <c r="I70" s="28">
        <f t="shared" si="19"/>
        <v>0.6987951807228916</v>
      </c>
      <c r="J70" s="27">
        <f>SUM(J55:J69)</f>
        <v>9</v>
      </c>
      <c r="K70" s="27">
        <f>SUM(K55:K69)</f>
        <v>4</v>
      </c>
      <c r="L70" s="27">
        <f>J70-K70</f>
        <v>5</v>
      </c>
      <c r="M70" s="28">
        <f>K70/J70</f>
        <v>0.44444444444444442</v>
      </c>
      <c r="N70" s="27">
        <f>SUM(N55:N69)</f>
        <v>20</v>
      </c>
      <c r="O70" s="27">
        <f>SUM(O55:O69)</f>
        <v>9</v>
      </c>
      <c r="P70" s="27">
        <f>SUM(P55:P69)</f>
        <v>12</v>
      </c>
      <c r="Q70" s="28">
        <f t="shared" si="20"/>
        <v>0.45</v>
      </c>
      <c r="R70" s="28"/>
      <c r="S70" s="28"/>
      <c r="T70" s="28"/>
      <c r="U70" s="28"/>
      <c r="V70" s="27">
        <f>SUM(V55:V69)</f>
        <v>195</v>
      </c>
      <c r="W70" s="27">
        <f>SUM(W55:W69)</f>
        <v>129</v>
      </c>
      <c r="X70" s="27">
        <f>SUM(X55:X69)</f>
        <v>66</v>
      </c>
      <c r="Y70" s="28">
        <f t="shared" si="18"/>
        <v>0.66153846153846152</v>
      </c>
    </row>
    <row r="71" spans="1:25" ht="14.6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/>
      <c r="P71" s="47">
        <f>N71-O71</f>
        <v>2</v>
      </c>
      <c r="Q71" s="49">
        <f t="shared" si="20"/>
        <v>0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0</v>
      </c>
      <c r="X71" s="47">
        <f t="shared" ref="X71:X84" si="24">V71-W71</f>
        <v>4</v>
      </c>
      <c r="Y71" s="49">
        <f t="shared" si="18"/>
        <v>0</v>
      </c>
    </row>
    <row r="72" spans="1:25" ht="14.6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13</v>
      </c>
      <c r="H72" s="47">
        <f t="shared" si="21"/>
        <v>1</v>
      </c>
      <c r="I72" s="49">
        <f t="shared" si="19"/>
        <v>0.9285714285714286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13</v>
      </c>
      <c r="X72" s="47">
        <f t="shared" si="24"/>
        <v>1</v>
      </c>
      <c r="Y72" s="49">
        <f t="shared" si="18"/>
        <v>0.9285714285714286</v>
      </c>
    </row>
    <row r="73" spans="1:25" ht="14.6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3</v>
      </c>
      <c r="H73" s="47">
        <f t="shared" si="21"/>
        <v>2</v>
      </c>
      <c r="I73" s="49">
        <f t="shared" si="19"/>
        <v>0.6</v>
      </c>
      <c r="J73" s="50">
        <v>5</v>
      </c>
      <c r="K73" s="48"/>
      <c r="L73" s="47">
        <f>J73-K73</f>
        <v>5</v>
      </c>
      <c r="M73" s="49">
        <f>K73/J73</f>
        <v>0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3</v>
      </c>
      <c r="X73" s="47">
        <f t="shared" si="24"/>
        <v>7</v>
      </c>
      <c r="Y73" s="49">
        <f t="shared" si="18"/>
        <v>0.3</v>
      </c>
    </row>
    <row r="74" spans="1:25" ht="14.6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30</v>
      </c>
      <c r="H74" s="47">
        <f t="shared" si="21"/>
        <v>31</v>
      </c>
      <c r="I74" s="49">
        <f t="shared" si="19"/>
        <v>0.49180327868852458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30</v>
      </c>
      <c r="X74" s="47">
        <f t="shared" si="24"/>
        <v>31</v>
      </c>
      <c r="Y74" s="49">
        <f t="shared" si="18"/>
        <v>0.49180327868852458</v>
      </c>
    </row>
    <row r="75" spans="1:25" ht="14.6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21"/>
        <v>0</v>
      </c>
      <c r="I75" s="49">
        <f t="shared" si="19"/>
        <v>1</v>
      </c>
      <c r="J75" s="50">
        <v>2</v>
      </c>
      <c r="K75" s="48">
        <v>1</v>
      </c>
      <c r="L75" s="47">
        <f>J75-K75</f>
        <v>1</v>
      </c>
      <c r="M75" s="49">
        <f>K75/J75</f>
        <v>0.5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16</v>
      </c>
      <c r="X75" s="47">
        <f t="shared" si="24"/>
        <v>2</v>
      </c>
      <c r="Y75" s="49">
        <f t="shared" si="18"/>
        <v>0.88888888888888884</v>
      </c>
    </row>
    <row r="76" spans="1:25" ht="14.6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5</v>
      </c>
      <c r="H76" s="47">
        <f t="shared" si="21"/>
        <v>12</v>
      </c>
      <c r="I76" s="49">
        <f t="shared" si="19"/>
        <v>0.29411764705882354</v>
      </c>
      <c r="J76" s="50"/>
      <c r="K76" s="48"/>
      <c r="L76" s="47"/>
      <c r="M76" s="49"/>
      <c r="N76" s="47">
        <v>5</v>
      </c>
      <c r="O76" s="48">
        <v>4</v>
      </c>
      <c r="P76" s="47">
        <f>N76-O76</f>
        <v>1</v>
      </c>
      <c r="Q76" s="49">
        <f>O76/N76</f>
        <v>0.8</v>
      </c>
      <c r="R76" s="49"/>
      <c r="S76" s="51"/>
      <c r="T76" s="49"/>
      <c r="U76" s="49"/>
      <c r="V76" s="47">
        <f t="shared" si="22"/>
        <v>22</v>
      </c>
      <c r="W76" s="47">
        <f t="shared" si="23"/>
        <v>9</v>
      </c>
      <c r="X76" s="47">
        <f t="shared" si="24"/>
        <v>13</v>
      </c>
      <c r="Y76" s="49">
        <f t="shared" si="18"/>
        <v>0.40909090909090912</v>
      </c>
    </row>
    <row r="77" spans="1:25" ht="14.6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0</v>
      </c>
      <c r="H77" s="47">
        <f t="shared" si="21"/>
        <v>7</v>
      </c>
      <c r="I77" s="49">
        <f t="shared" si="19"/>
        <v>0</v>
      </c>
      <c r="J77" s="50"/>
      <c r="K77" s="48"/>
      <c r="L77" s="47"/>
      <c r="M77" s="49"/>
      <c r="N77" s="47">
        <v>10</v>
      </c>
      <c r="O77" s="48">
        <v>0</v>
      </c>
      <c r="P77" s="47">
        <f>N77-O77</f>
        <v>10</v>
      </c>
      <c r="Q77" s="49">
        <f>O77/N77</f>
        <v>0</v>
      </c>
      <c r="R77" s="49"/>
      <c r="S77" s="51"/>
      <c r="T77" s="49"/>
      <c r="U77" s="49"/>
      <c r="V77" s="47">
        <f t="shared" si="22"/>
        <v>17</v>
      </c>
      <c r="W77" s="47">
        <f t="shared" si="23"/>
        <v>0</v>
      </c>
      <c r="X77" s="47">
        <f t="shared" si="24"/>
        <v>17</v>
      </c>
      <c r="Y77" s="49">
        <f t="shared" si="18"/>
        <v>0</v>
      </c>
    </row>
    <row r="78" spans="1:25" ht="14.6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14</v>
      </c>
      <c r="H78" s="47">
        <f t="shared" si="21"/>
        <v>14</v>
      </c>
      <c r="I78" s="49">
        <f t="shared" si="19"/>
        <v>0.5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4</v>
      </c>
      <c r="P78" s="47">
        <f>N78-O78</f>
        <v>3</v>
      </c>
      <c r="Q78" s="49">
        <f>O78/N78</f>
        <v>0.5714285714285714</v>
      </c>
      <c r="R78" s="49"/>
      <c r="S78" s="51"/>
      <c r="T78" s="49"/>
      <c r="U78" s="49"/>
      <c r="V78" s="47">
        <f t="shared" si="22"/>
        <v>39</v>
      </c>
      <c r="W78" s="47">
        <f t="shared" si="23"/>
        <v>18</v>
      </c>
      <c r="X78" s="47">
        <f t="shared" si="24"/>
        <v>21</v>
      </c>
      <c r="Y78" s="49">
        <f t="shared" si="18"/>
        <v>0.46153846153846156</v>
      </c>
    </row>
    <row r="79" spans="1:25" ht="14.6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10</v>
      </c>
      <c r="H79" s="47">
        <f t="shared" si="21"/>
        <v>0</v>
      </c>
      <c r="I79" s="49">
        <f t="shared" si="19"/>
        <v>1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10</v>
      </c>
      <c r="X79" s="47">
        <f t="shared" si="24"/>
        <v>0</v>
      </c>
      <c r="Y79" s="49">
        <f t="shared" si="18"/>
        <v>1</v>
      </c>
    </row>
    <row r="80" spans="1:25" ht="14.6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8</v>
      </c>
      <c r="H80" s="47">
        <f t="shared" si="21"/>
        <v>2</v>
      </c>
      <c r="I80" s="49">
        <f t="shared" si="19"/>
        <v>0.8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8</v>
      </c>
      <c r="X80" s="47">
        <f t="shared" si="24"/>
        <v>2</v>
      </c>
      <c r="Y80" s="49">
        <f t="shared" si="18"/>
        <v>0.8</v>
      </c>
    </row>
    <row r="81" spans="1:25" ht="14.6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9</v>
      </c>
      <c r="H81" s="47">
        <f t="shared" si="21"/>
        <v>1</v>
      </c>
      <c r="I81" s="49">
        <f t="shared" si="19"/>
        <v>0.9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9</v>
      </c>
      <c r="X81" s="47">
        <f t="shared" si="24"/>
        <v>1</v>
      </c>
      <c r="Y81" s="49">
        <f t="shared" si="18"/>
        <v>0.9</v>
      </c>
    </row>
    <row r="82" spans="1:25" ht="14.6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5</v>
      </c>
      <c r="H82" s="47">
        <f t="shared" si="21"/>
        <v>3</v>
      </c>
      <c r="I82" s="49">
        <f t="shared" si="19"/>
        <v>0.625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5</v>
      </c>
      <c r="X82" s="47">
        <f t="shared" si="24"/>
        <v>3</v>
      </c>
      <c r="Y82" s="49">
        <f t="shared" si="18"/>
        <v>0.625</v>
      </c>
    </row>
    <row r="83" spans="1:25" ht="14.6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9</v>
      </c>
      <c r="H83" s="47">
        <f t="shared" si="21"/>
        <v>0</v>
      </c>
      <c r="I83" s="49">
        <f t="shared" si="19"/>
        <v>1</v>
      </c>
      <c r="J83" s="50"/>
      <c r="K83" s="48"/>
      <c r="L83" s="47"/>
      <c r="M83" s="49"/>
      <c r="N83" s="47">
        <v>2</v>
      </c>
      <c r="O83" s="48">
        <v>0</v>
      </c>
      <c r="P83" s="47">
        <f>N83-O83</f>
        <v>2</v>
      </c>
      <c r="Q83" s="49">
        <f>O83/N83</f>
        <v>0</v>
      </c>
      <c r="R83" s="49"/>
      <c r="S83" s="51"/>
      <c r="T83" s="49"/>
      <c r="U83" s="49"/>
      <c r="V83" s="47">
        <f t="shared" si="22"/>
        <v>11</v>
      </c>
      <c r="W83" s="47">
        <f t="shared" si="23"/>
        <v>9</v>
      </c>
      <c r="X83" s="47">
        <f t="shared" si="24"/>
        <v>2</v>
      </c>
      <c r="Y83" s="49">
        <f t="shared" si="18"/>
        <v>0.81818181818181823</v>
      </c>
    </row>
    <row r="84" spans="1:25" ht="14.6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3</v>
      </c>
      <c r="H84" s="47">
        <f t="shared" si="21"/>
        <v>5</v>
      </c>
      <c r="I84" s="49">
        <f t="shared" si="19"/>
        <v>0.375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3</v>
      </c>
      <c r="X84" s="47">
        <f t="shared" si="24"/>
        <v>7</v>
      </c>
      <c r="Y84" s="49">
        <f t="shared" si="18"/>
        <v>0.3</v>
      </c>
    </row>
    <row r="85" spans="1:25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124</v>
      </c>
      <c r="H85" s="27">
        <f>SUM(H71:H84)</f>
        <v>80</v>
      </c>
      <c r="I85" s="28">
        <f t="shared" si="19"/>
        <v>0.60784313725490191</v>
      </c>
      <c r="J85" s="27">
        <f>SUM(J71:J84)</f>
        <v>11</v>
      </c>
      <c r="K85" s="27">
        <f>SUM(K71:K84)</f>
        <v>1</v>
      </c>
      <c r="L85" s="27">
        <f>J85-K85</f>
        <v>10</v>
      </c>
      <c r="M85" s="28">
        <f>K85/J85</f>
        <v>9.0909090909090912E-2</v>
      </c>
      <c r="N85" s="27">
        <f>SUM(N71:N84)</f>
        <v>29</v>
      </c>
      <c r="O85" s="27">
        <f>SUM(O71:O84)</f>
        <v>8</v>
      </c>
      <c r="P85" s="27">
        <f>SUM(P71:P84)</f>
        <v>21</v>
      </c>
      <c r="Q85" s="28">
        <f>O85/N85</f>
        <v>0.27586206896551724</v>
      </c>
      <c r="R85" s="28"/>
      <c r="S85" s="28"/>
      <c r="T85" s="28"/>
      <c r="U85" s="28"/>
      <c r="V85" s="27">
        <f>SUM(V71:V84)</f>
        <v>244</v>
      </c>
      <c r="W85" s="27">
        <f>SUM(W71:W84)</f>
        <v>133</v>
      </c>
      <c r="X85" s="27">
        <f>SUM(X71:X84)</f>
        <v>111</v>
      </c>
      <c r="Y85" s="28">
        <f t="shared" si="18"/>
        <v>0.54508196721311475</v>
      </c>
    </row>
    <row r="86" spans="1:25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993</v>
      </c>
      <c r="G86" s="27">
        <f>G38+G54+G70+G85</f>
        <v>704</v>
      </c>
      <c r="H86" s="27">
        <f>H38+H54+H70+H85</f>
        <v>289</v>
      </c>
      <c r="I86" s="28">
        <f t="shared" si="19"/>
        <v>0.70896273917421959</v>
      </c>
      <c r="J86" s="27">
        <f>J38+J54+J70+J85</f>
        <v>83</v>
      </c>
      <c r="K86" s="27">
        <f>K38+K54+K70+K85</f>
        <v>49</v>
      </c>
      <c r="L86" s="27">
        <f>L38+L54+L70+L85</f>
        <v>34</v>
      </c>
      <c r="M86" s="28">
        <f>K86/J86</f>
        <v>0.59036144578313254</v>
      </c>
      <c r="N86" s="27">
        <f>N38+N54+N70+N85</f>
        <v>172</v>
      </c>
      <c r="O86" s="27">
        <f>O38+O54+O70+O85</f>
        <v>70</v>
      </c>
      <c r="P86" s="27">
        <f>P38+P54+P70+P85</f>
        <v>103</v>
      </c>
      <c r="Q86" s="28">
        <f>O86/N86</f>
        <v>0.40697674418604651</v>
      </c>
      <c r="R86" s="53">
        <f>R38+R54</f>
        <v>9</v>
      </c>
      <c r="S86" s="53">
        <f>S38+S54</f>
        <v>2</v>
      </c>
      <c r="T86" s="53">
        <f>T38+T54</f>
        <v>7</v>
      </c>
      <c r="U86" s="28">
        <f>S86/R86</f>
        <v>0.22222222222222221</v>
      </c>
      <c r="V86" s="27">
        <f>V38+V54+V70+V85</f>
        <v>1257</v>
      </c>
      <c r="W86" s="27">
        <f>G86+K86+O86+S86</f>
        <v>825</v>
      </c>
      <c r="X86" s="27">
        <f>V86-W86</f>
        <v>432</v>
      </c>
      <c r="Y86" s="28">
        <f t="shared" si="18"/>
        <v>0.65632458233890212</v>
      </c>
    </row>
    <row r="87" spans="1:25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25" ht="12.7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25" ht="12.75" customHeight="1">
      <c r="A92" s="99" t="s">
        <v>238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461</v>
      </c>
      <c r="G96" s="58">
        <f t="shared" si="25"/>
        <v>325</v>
      </c>
      <c r="H96" s="58">
        <f t="shared" si="25"/>
        <v>136</v>
      </c>
      <c r="I96" s="59">
        <f t="shared" si="25"/>
        <v>0.70498915401301521</v>
      </c>
      <c r="J96" s="58">
        <f t="shared" si="25"/>
        <v>41</v>
      </c>
      <c r="K96" s="58">
        <f t="shared" si="25"/>
        <v>25</v>
      </c>
      <c r="L96" s="58">
        <f t="shared" si="25"/>
        <v>16</v>
      </c>
      <c r="M96" s="59">
        <f t="shared" si="25"/>
        <v>0.6097560975609756</v>
      </c>
      <c r="N96" s="58">
        <f t="shared" si="25"/>
        <v>103</v>
      </c>
      <c r="O96" s="58">
        <f t="shared" si="25"/>
        <v>45</v>
      </c>
      <c r="P96" s="58">
        <f t="shared" si="25"/>
        <v>58</v>
      </c>
      <c r="Q96" s="59">
        <f t="shared" si="25"/>
        <v>0.43689320388349512</v>
      </c>
      <c r="R96" s="58">
        <f t="shared" si="25"/>
        <v>4</v>
      </c>
      <c r="S96" s="58">
        <f t="shared" si="25"/>
        <v>2</v>
      </c>
      <c r="T96" s="58">
        <f t="shared" si="25"/>
        <v>2</v>
      </c>
      <c r="U96" s="59">
        <f t="shared" si="25"/>
        <v>0.5</v>
      </c>
      <c r="V96" s="58">
        <f t="shared" si="25"/>
        <v>609</v>
      </c>
      <c r="W96" s="58">
        <f t="shared" si="25"/>
        <v>397</v>
      </c>
      <c r="X96" s="58">
        <f t="shared" si="25"/>
        <v>212</v>
      </c>
      <c r="Y96" s="59">
        <f t="shared" si="25"/>
        <v>0.65188834154351394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139</v>
      </c>
      <c r="H97" s="60">
        <f t="shared" si="26"/>
        <v>23</v>
      </c>
      <c r="I97" s="61">
        <f t="shared" si="26"/>
        <v>0.85802469135802473</v>
      </c>
      <c r="J97" s="60">
        <f t="shared" si="26"/>
        <v>22</v>
      </c>
      <c r="K97" s="60">
        <f t="shared" si="26"/>
        <v>19</v>
      </c>
      <c r="L97" s="60">
        <f t="shared" si="26"/>
        <v>3</v>
      </c>
      <c r="M97" s="61">
        <f t="shared" si="26"/>
        <v>0.86363636363636365</v>
      </c>
      <c r="N97" s="60">
        <f t="shared" si="26"/>
        <v>20</v>
      </c>
      <c r="O97" s="60">
        <f t="shared" si="26"/>
        <v>8</v>
      </c>
      <c r="P97" s="60">
        <f t="shared" si="26"/>
        <v>12</v>
      </c>
      <c r="Q97" s="61">
        <f t="shared" si="26"/>
        <v>0.4</v>
      </c>
      <c r="R97" s="60">
        <f t="shared" si="26"/>
        <v>5</v>
      </c>
      <c r="S97" s="60">
        <f t="shared" si="26"/>
        <v>0</v>
      </c>
      <c r="T97" s="60">
        <f t="shared" si="26"/>
        <v>5</v>
      </c>
      <c r="U97" s="61">
        <f t="shared" si="26"/>
        <v>0</v>
      </c>
      <c r="V97" s="60">
        <f t="shared" si="26"/>
        <v>209</v>
      </c>
      <c r="W97" s="60">
        <f t="shared" si="26"/>
        <v>166</v>
      </c>
      <c r="X97" s="60">
        <f t="shared" si="26"/>
        <v>43</v>
      </c>
      <c r="Y97" s="61">
        <f t="shared" si="26"/>
        <v>0.79425837320574166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116</v>
      </c>
      <c r="H98" s="62">
        <f t="shared" si="27"/>
        <v>50</v>
      </c>
      <c r="I98" s="63">
        <f t="shared" si="27"/>
        <v>0.6987951807228916</v>
      </c>
      <c r="J98" s="62">
        <f t="shared" si="27"/>
        <v>9</v>
      </c>
      <c r="K98" s="62">
        <f t="shared" si="27"/>
        <v>4</v>
      </c>
      <c r="L98" s="62">
        <f t="shared" si="27"/>
        <v>5</v>
      </c>
      <c r="M98" s="63">
        <f t="shared" si="27"/>
        <v>0.44444444444444442</v>
      </c>
      <c r="N98" s="62">
        <f t="shared" si="27"/>
        <v>20</v>
      </c>
      <c r="O98" s="62">
        <f t="shared" si="27"/>
        <v>9</v>
      </c>
      <c r="P98" s="62">
        <f t="shared" si="27"/>
        <v>12</v>
      </c>
      <c r="Q98" s="63">
        <f t="shared" si="27"/>
        <v>0.45</v>
      </c>
      <c r="R98" s="63"/>
      <c r="S98" s="63"/>
      <c r="T98" s="63"/>
      <c r="U98" s="63"/>
      <c r="V98" s="62">
        <f>V70</f>
        <v>195</v>
      </c>
      <c r="W98" s="62">
        <f>W70</f>
        <v>129</v>
      </c>
      <c r="X98" s="62">
        <f>X70</f>
        <v>66</v>
      </c>
      <c r="Y98" s="63">
        <f>Y70</f>
        <v>0.66153846153846152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124</v>
      </c>
      <c r="H99" s="64">
        <f t="shared" si="28"/>
        <v>80</v>
      </c>
      <c r="I99" s="65">
        <f t="shared" si="28"/>
        <v>0.60784313725490191</v>
      </c>
      <c r="J99" s="64">
        <f t="shared" si="28"/>
        <v>11</v>
      </c>
      <c r="K99" s="64">
        <f t="shared" si="28"/>
        <v>1</v>
      </c>
      <c r="L99" s="64">
        <f t="shared" si="28"/>
        <v>10</v>
      </c>
      <c r="M99" s="65">
        <f t="shared" si="28"/>
        <v>9.0909090909090912E-2</v>
      </c>
      <c r="N99" s="64">
        <f t="shared" si="28"/>
        <v>29</v>
      </c>
      <c r="O99" s="64">
        <f t="shared" si="28"/>
        <v>8</v>
      </c>
      <c r="P99" s="64">
        <f t="shared" si="28"/>
        <v>21</v>
      </c>
      <c r="Q99" s="65">
        <f t="shared" si="28"/>
        <v>0.27586206896551724</v>
      </c>
      <c r="R99" s="65"/>
      <c r="S99" s="65"/>
      <c r="T99" s="65"/>
      <c r="U99" s="65"/>
      <c r="V99" s="64">
        <f>V85</f>
        <v>244</v>
      </c>
      <c r="W99" s="64">
        <f>W85</f>
        <v>133</v>
      </c>
      <c r="X99" s="64">
        <f>X85</f>
        <v>111</v>
      </c>
      <c r="Y99" s="65">
        <f>Y85</f>
        <v>0.54508196721311475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993</v>
      </c>
      <c r="G100" s="18">
        <f t="shared" si="29"/>
        <v>704</v>
      </c>
      <c r="H100" s="18">
        <f t="shared" si="29"/>
        <v>289</v>
      </c>
      <c r="I100" s="66">
        <f t="shared" si="29"/>
        <v>0.70896273917421959</v>
      </c>
      <c r="J100" s="18">
        <f t="shared" si="29"/>
        <v>83</v>
      </c>
      <c r="K100" s="18">
        <f t="shared" si="29"/>
        <v>49</v>
      </c>
      <c r="L100" s="18">
        <f t="shared" si="29"/>
        <v>34</v>
      </c>
      <c r="M100" s="66">
        <f t="shared" si="29"/>
        <v>0.59036144578313254</v>
      </c>
      <c r="N100" s="18">
        <f t="shared" si="29"/>
        <v>172</v>
      </c>
      <c r="O100" s="18">
        <f t="shared" si="29"/>
        <v>70</v>
      </c>
      <c r="P100" s="18">
        <f t="shared" si="29"/>
        <v>103</v>
      </c>
      <c r="Q100" s="66">
        <f t="shared" si="29"/>
        <v>0.40697674418604651</v>
      </c>
      <c r="R100" s="67">
        <f t="shared" ref="R100:X100" si="30">R86</f>
        <v>9</v>
      </c>
      <c r="S100" s="67">
        <f t="shared" si="30"/>
        <v>2</v>
      </c>
      <c r="T100" s="67">
        <f t="shared" si="30"/>
        <v>7</v>
      </c>
      <c r="U100" s="66">
        <f t="shared" si="30"/>
        <v>0.22222222222222221</v>
      </c>
      <c r="V100" s="18">
        <f t="shared" si="30"/>
        <v>1257</v>
      </c>
      <c r="W100" s="18">
        <f t="shared" si="30"/>
        <v>825</v>
      </c>
      <c r="X100" s="18">
        <f t="shared" si="30"/>
        <v>432</v>
      </c>
      <c r="Y100" s="66">
        <f>W100/V100</f>
        <v>0.65632458233890212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11" spans="1:25" ht="38.85" customHeight="1">
      <c r="E111" s="124" t="s">
        <v>33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 customHeight="1">
      <c r="E113" s="128" t="s">
        <v>6</v>
      </c>
      <c r="F113" s="128"/>
      <c r="G113" s="128"/>
      <c r="H113" s="128"/>
      <c r="I113" s="129">
        <f>F86+J86</f>
        <v>1076</v>
      </c>
      <c r="J113" s="129"/>
      <c r="K113" s="129"/>
      <c r="L113" s="130">
        <f>G86+K86</f>
        <v>753</v>
      </c>
      <c r="M113" s="130"/>
      <c r="N113" s="130"/>
      <c r="O113" s="130">
        <f>I113-L113</f>
        <v>323</v>
      </c>
      <c r="P113" s="130"/>
      <c r="Q113" s="130"/>
      <c r="R113" s="131">
        <f>L113/I113</f>
        <v>0.69981412639405205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72</v>
      </c>
      <c r="M114" s="130"/>
      <c r="N114" s="130"/>
      <c r="O114" s="130">
        <f>I114-L114</f>
        <v>109</v>
      </c>
      <c r="P114" s="130"/>
      <c r="Q114" s="130"/>
      <c r="R114" s="131">
        <f>L114/I114</f>
        <v>0.39779005524861877</v>
      </c>
      <c r="S114" s="131"/>
      <c r="T114" s="131"/>
    </row>
    <row r="115" spans="5:20" ht="15.75" customHeight="1">
      <c r="E115" s="128" t="s">
        <v>8</v>
      </c>
      <c r="F115" s="128"/>
      <c r="G115" s="128"/>
      <c r="H115" s="128"/>
      <c r="I115" s="129">
        <f>SUM(I113:I114)</f>
        <v>1257</v>
      </c>
      <c r="J115" s="129"/>
      <c r="K115" s="129"/>
      <c r="L115" s="130">
        <f>SUM(L113:L114)</f>
        <v>825</v>
      </c>
      <c r="M115" s="130"/>
      <c r="N115" s="130"/>
      <c r="O115" s="130">
        <f>SUM(O113:O114)</f>
        <v>432</v>
      </c>
      <c r="P115" s="130"/>
      <c r="Q115" s="130"/>
      <c r="R115" s="131">
        <f>L115/I115</f>
        <v>0.65632458233890212</v>
      </c>
      <c r="S115" s="131"/>
      <c r="T115" s="131"/>
    </row>
    <row r="116" spans="5:20" ht="15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 ht="31.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2.7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25.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4.65" customHeight="1">
      <c r="E121" s="68" t="s">
        <v>54</v>
      </c>
      <c r="F121" s="71">
        <v>1976</v>
      </c>
      <c r="G121" s="71">
        <v>821</v>
      </c>
      <c r="H121" s="71">
        <f>F121-G121</f>
        <v>1155</v>
      </c>
      <c r="I121" s="72">
        <f>G121/F121</f>
        <v>0.41548582995951416</v>
      </c>
      <c r="J121" s="71">
        <v>450</v>
      </c>
      <c r="K121" s="71">
        <v>99</v>
      </c>
      <c r="L121" s="71">
        <f>J121-K121</f>
        <v>351</v>
      </c>
      <c r="M121" s="72">
        <f>K121/J121</f>
        <v>0.22</v>
      </c>
    </row>
    <row r="122" spans="5:20" ht="14.65" customHeight="1">
      <c r="E122" s="68" t="s">
        <v>99</v>
      </c>
      <c r="F122" s="71">
        <v>1387</v>
      </c>
      <c r="G122" s="71">
        <v>405</v>
      </c>
      <c r="H122" s="71">
        <f>F122-G122</f>
        <v>982</v>
      </c>
      <c r="I122" s="72">
        <f>G122/F122</f>
        <v>0.29199711607786588</v>
      </c>
      <c r="J122" s="71">
        <v>420</v>
      </c>
      <c r="K122" s="71">
        <v>65</v>
      </c>
      <c r="L122" s="71">
        <f>J122-K122</f>
        <v>355</v>
      </c>
      <c r="M122" s="72">
        <f>K122/J122</f>
        <v>0.15476190476190477</v>
      </c>
    </row>
    <row r="123" spans="5:20" ht="14.65" customHeight="1">
      <c r="E123" s="68" t="s">
        <v>123</v>
      </c>
      <c r="F123" s="71">
        <v>1435</v>
      </c>
      <c r="G123" s="71">
        <v>463</v>
      </c>
      <c r="H123" s="71">
        <f>F123-G123</f>
        <v>972</v>
      </c>
      <c r="I123" s="72">
        <f>G123/F123</f>
        <v>0.3226480836236934</v>
      </c>
      <c r="J123" s="71">
        <v>369</v>
      </c>
      <c r="K123" s="71">
        <v>63</v>
      </c>
      <c r="L123" s="71">
        <f>J123-K123</f>
        <v>306</v>
      </c>
      <c r="M123" s="72">
        <f>K123/J123</f>
        <v>0.17073170731707318</v>
      </c>
    </row>
    <row r="124" spans="5:20" ht="14.65" customHeight="1">
      <c r="E124" s="68" t="s">
        <v>146</v>
      </c>
      <c r="F124" s="71">
        <v>1909</v>
      </c>
      <c r="G124" s="71">
        <v>721</v>
      </c>
      <c r="H124" s="71">
        <f>F124-G124</f>
        <v>1188</v>
      </c>
      <c r="I124" s="72">
        <f>G124/F124</f>
        <v>0.37768465165007858</v>
      </c>
      <c r="J124" s="71">
        <v>452</v>
      </c>
      <c r="K124" s="71">
        <v>61</v>
      </c>
      <c r="L124" s="71">
        <f>J124-K124</f>
        <v>391</v>
      </c>
      <c r="M124" s="72">
        <f>K124/J124</f>
        <v>0.13495575221238937</v>
      </c>
    </row>
    <row r="125" spans="5:20" ht="12.75" customHeight="1">
      <c r="E125" s="68" t="s">
        <v>175</v>
      </c>
      <c r="F125" s="68">
        <f>F121+F122+F123+F124</f>
        <v>6707</v>
      </c>
      <c r="G125" s="68">
        <f>G121+G122+G123+G124</f>
        <v>2410</v>
      </c>
      <c r="H125" s="68">
        <f>H121+H122+H123+H124</f>
        <v>4297</v>
      </c>
      <c r="I125" s="73">
        <f>G125/F125</f>
        <v>0.3593260772327419</v>
      </c>
      <c r="J125" s="68">
        <f>J121+J122+J123+J124</f>
        <v>1691</v>
      </c>
      <c r="K125" s="68">
        <f>K121+K122+K123+K124</f>
        <v>288</v>
      </c>
      <c r="L125" s="68">
        <f>L121+L122+L123+L124</f>
        <v>1403</v>
      </c>
      <c r="M125" s="73">
        <f>K125/J125</f>
        <v>0.17031342400946187</v>
      </c>
    </row>
    <row r="126" spans="5:20" ht="12.75" customHeight="1">
      <c r="E126" s="74" t="s">
        <v>184</v>
      </c>
      <c r="H126" s="75"/>
    </row>
    <row r="127" spans="5:20" ht="12.75" customHeight="1">
      <c r="E127" s="74" t="s">
        <v>185</v>
      </c>
      <c r="H127" s="75"/>
    </row>
    <row r="137" spans="1:21" ht="12.7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2.7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2.7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2.75" customHeight="1">
      <c r="A140" s="99" t="s">
        <v>237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2.7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2.7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2.75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502</v>
      </c>
      <c r="G143" s="76">
        <f t="shared" si="31"/>
        <v>350</v>
      </c>
      <c r="H143" s="76">
        <f>F143-G143</f>
        <v>152</v>
      </c>
      <c r="I143" s="77">
        <f>G143/F143</f>
        <v>0.6972111553784861</v>
      </c>
      <c r="J143" s="78">
        <f t="shared" ref="J143:K147" si="32">F121</f>
        <v>1976</v>
      </c>
      <c r="K143" s="78">
        <f t="shared" si="32"/>
        <v>821</v>
      </c>
      <c r="L143" s="79">
        <f>J143-K143</f>
        <v>1155</v>
      </c>
      <c r="M143" s="77">
        <f>K143/J143</f>
        <v>0.41548582995951416</v>
      </c>
      <c r="N143" s="76">
        <f t="shared" ref="N143:O147" si="33">N96+R96</f>
        <v>107</v>
      </c>
      <c r="O143" s="76">
        <f t="shared" si="33"/>
        <v>47</v>
      </c>
      <c r="P143" s="76">
        <f>N143-O143</f>
        <v>60</v>
      </c>
      <c r="Q143" s="77">
        <f>O143/N143</f>
        <v>0.43925233644859812</v>
      </c>
      <c r="R143" s="78">
        <f t="shared" ref="R143:S147" si="34">J121</f>
        <v>450</v>
      </c>
      <c r="S143" s="78">
        <f t="shared" si="34"/>
        <v>99</v>
      </c>
      <c r="T143" s="79">
        <f>R143-S143</f>
        <v>351</v>
      </c>
      <c r="U143" s="77">
        <f>S143/R143</f>
        <v>0.22</v>
      </c>
    </row>
    <row r="144" spans="1:21" ht="12.75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158</v>
      </c>
      <c r="H144" s="80">
        <f>F144-G144</f>
        <v>26</v>
      </c>
      <c r="I144" s="81">
        <f>G144/F144</f>
        <v>0.85869565217391308</v>
      </c>
      <c r="J144" s="82">
        <f t="shared" si="32"/>
        <v>1387</v>
      </c>
      <c r="K144" s="82">
        <f t="shared" si="32"/>
        <v>405</v>
      </c>
      <c r="L144" s="83">
        <f>J144-K144</f>
        <v>982</v>
      </c>
      <c r="M144" s="81">
        <f>K144/J144</f>
        <v>0.29199711607786588</v>
      </c>
      <c r="N144" s="80">
        <f t="shared" si="33"/>
        <v>25</v>
      </c>
      <c r="O144" s="80">
        <f t="shared" si="33"/>
        <v>8</v>
      </c>
      <c r="P144" s="80">
        <f>N144-O144</f>
        <v>17</v>
      </c>
      <c r="Q144" s="81">
        <f>O144/N144</f>
        <v>0.32</v>
      </c>
      <c r="R144" s="82">
        <f t="shared" si="34"/>
        <v>420</v>
      </c>
      <c r="S144" s="82">
        <f t="shared" si="34"/>
        <v>65</v>
      </c>
      <c r="T144" s="83">
        <f>R144-S144</f>
        <v>355</v>
      </c>
      <c r="U144" s="81">
        <f>S144/R144</f>
        <v>0.15476190476190477</v>
      </c>
    </row>
    <row r="145" spans="1:21" ht="12.75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120</v>
      </c>
      <c r="H145" s="84">
        <f>F145-G145</f>
        <v>55</v>
      </c>
      <c r="I145" s="85">
        <f>G145/F145</f>
        <v>0.68571428571428572</v>
      </c>
      <c r="J145" s="86">
        <f t="shared" si="32"/>
        <v>1435</v>
      </c>
      <c r="K145" s="86">
        <f t="shared" si="32"/>
        <v>463</v>
      </c>
      <c r="L145" s="87">
        <f>J145-K145</f>
        <v>972</v>
      </c>
      <c r="M145" s="85">
        <f>K145/J145</f>
        <v>0.3226480836236934</v>
      </c>
      <c r="N145" s="84">
        <f t="shared" si="33"/>
        <v>20</v>
      </c>
      <c r="O145" s="84">
        <f t="shared" si="33"/>
        <v>9</v>
      </c>
      <c r="P145" s="84">
        <f>N145-O145</f>
        <v>11</v>
      </c>
      <c r="Q145" s="85">
        <f>O145/N145</f>
        <v>0.45</v>
      </c>
      <c r="R145" s="86">
        <f t="shared" si="34"/>
        <v>369</v>
      </c>
      <c r="S145" s="86">
        <f t="shared" si="34"/>
        <v>63</v>
      </c>
      <c r="T145" s="87">
        <f>R145-S145</f>
        <v>306</v>
      </c>
      <c r="U145" s="85">
        <f>S145/R145</f>
        <v>0.17073170731707318</v>
      </c>
    </row>
    <row r="146" spans="1:21" ht="12.75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125</v>
      </c>
      <c r="H146" s="88">
        <f>F146-G146</f>
        <v>90</v>
      </c>
      <c r="I146" s="89">
        <f>G146/F146</f>
        <v>0.58139534883720934</v>
      </c>
      <c r="J146" s="90">
        <f t="shared" si="32"/>
        <v>1909</v>
      </c>
      <c r="K146" s="90">
        <f t="shared" si="32"/>
        <v>721</v>
      </c>
      <c r="L146" s="91">
        <f>J146-K146</f>
        <v>1188</v>
      </c>
      <c r="M146" s="89">
        <f>K146/J146</f>
        <v>0.37768465165007858</v>
      </c>
      <c r="N146" s="88">
        <f t="shared" si="33"/>
        <v>29</v>
      </c>
      <c r="O146" s="88">
        <f t="shared" si="33"/>
        <v>8</v>
      </c>
      <c r="P146" s="88">
        <f>N146-O146</f>
        <v>21</v>
      </c>
      <c r="Q146" s="89">
        <f>O146/N146</f>
        <v>0.27586206896551724</v>
      </c>
      <c r="R146" s="90">
        <f t="shared" si="34"/>
        <v>452</v>
      </c>
      <c r="S146" s="90">
        <f t="shared" si="34"/>
        <v>61</v>
      </c>
      <c r="T146" s="91">
        <f>R146-S146</f>
        <v>391</v>
      </c>
      <c r="U146" s="89">
        <f>S146/R146</f>
        <v>0.13495575221238937</v>
      </c>
    </row>
    <row r="147" spans="1:21" ht="12.75" customHeight="1">
      <c r="A147" s="138" t="s">
        <v>175</v>
      </c>
      <c r="B147" s="138"/>
      <c r="C147" s="138"/>
      <c r="D147" s="138"/>
      <c r="E147" s="138"/>
      <c r="F147" s="92">
        <f t="shared" si="31"/>
        <v>1076</v>
      </c>
      <c r="G147" s="92">
        <f t="shared" si="31"/>
        <v>753</v>
      </c>
      <c r="H147" s="92">
        <f>F147-G147</f>
        <v>323</v>
      </c>
      <c r="I147" s="93">
        <f>G147/F147</f>
        <v>0.69981412639405205</v>
      </c>
      <c r="J147" s="94">
        <f t="shared" si="32"/>
        <v>6707</v>
      </c>
      <c r="K147" s="94">
        <f t="shared" si="32"/>
        <v>2410</v>
      </c>
      <c r="L147" s="95">
        <f>J147-K147</f>
        <v>4297</v>
      </c>
      <c r="M147" s="93">
        <f>K147/J147</f>
        <v>0.3593260772327419</v>
      </c>
      <c r="N147" s="92">
        <f t="shared" si="33"/>
        <v>181</v>
      </c>
      <c r="O147" s="92">
        <f t="shared" si="33"/>
        <v>72</v>
      </c>
      <c r="P147" s="92">
        <f>N147-O147</f>
        <v>109</v>
      </c>
      <c r="Q147" s="93">
        <f>O147/N147</f>
        <v>0.39779005524861877</v>
      </c>
      <c r="R147" s="94">
        <f t="shared" si="34"/>
        <v>1691</v>
      </c>
      <c r="S147" s="94">
        <f t="shared" si="34"/>
        <v>288</v>
      </c>
      <c r="T147" s="95">
        <f>R147-S147</f>
        <v>1403</v>
      </c>
      <c r="U147" s="93">
        <f>S147/R147</f>
        <v>0.17031342400946187</v>
      </c>
    </row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511811023622047" right="0.511811023622047" top="1.082677165354331" bottom="1.082677165354331" header="0.78740157480314998" footer="0.78740157480314998"/>
  <pageSetup paperSize="0" fitToWidth="0" fitToHeight="0" pageOrder="overThenDown" orientation="portrait" horizontalDpi="0" verticalDpi="0" copies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workbookViewId="0">
      <selection sqref="A1:Y1"/>
    </sheetView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8" width="5.125" customWidth="1"/>
    <col min="9" max="9" width="8.625" customWidth="1"/>
    <col min="10" max="12" width="5.125" customWidth="1"/>
    <col min="13" max="13" width="9.75" customWidth="1"/>
    <col min="14" max="16" width="5.125" customWidth="1"/>
    <col min="17" max="17" width="6.625" customWidth="1"/>
    <col min="18" max="25" width="5.125" customWidth="1"/>
    <col min="26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239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4.6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13</v>
      </c>
      <c r="H8" s="23">
        <f>F8-G8</f>
        <v>1</v>
      </c>
      <c r="I8" s="25">
        <f>G8/F8</f>
        <v>0.9285714285714286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13</v>
      </c>
      <c r="X8" s="23">
        <f t="shared" ref="X8:X37" si="2">V8-W8</f>
        <v>1</v>
      </c>
      <c r="Y8" s="25">
        <f t="shared" ref="Y8:Y39" si="3">W8/V8</f>
        <v>0.9285714285714286</v>
      </c>
    </row>
    <row r="9" spans="1:25" ht="14.6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26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10</v>
      </c>
      <c r="P9" s="23">
        <f>N9-O9</f>
        <v>0</v>
      </c>
      <c r="Q9" s="25">
        <f>O9/N9</f>
        <v>1</v>
      </c>
      <c r="R9" s="23"/>
      <c r="S9" s="24"/>
      <c r="T9" s="23"/>
      <c r="U9" s="25"/>
      <c r="V9" s="23">
        <f t="shared" si="0"/>
        <v>37</v>
      </c>
      <c r="W9" s="23">
        <f t="shared" si="1"/>
        <v>37</v>
      </c>
      <c r="X9" s="23">
        <f t="shared" si="2"/>
        <v>0</v>
      </c>
      <c r="Y9" s="25">
        <f t="shared" si="3"/>
        <v>1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0</v>
      </c>
      <c r="H10" s="23">
        <f>F10-G10</f>
        <v>20</v>
      </c>
      <c r="I10" s="25">
        <f>G10/F10</f>
        <v>0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0</v>
      </c>
      <c r="X10" s="23">
        <f t="shared" si="2"/>
        <v>22</v>
      </c>
      <c r="Y10" s="25">
        <f t="shared" si="3"/>
        <v>0</v>
      </c>
    </row>
    <row r="11" spans="1:25" ht="14.6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5</v>
      </c>
      <c r="P11" s="23">
        <f>N11-O11</f>
        <v>5</v>
      </c>
      <c r="Q11" s="25">
        <f>O11/N11</f>
        <v>0.5</v>
      </c>
      <c r="R11" s="23"/>
      <c r="S11" s="24"/>
      <c r="T11" s="23"/>
      <c r="U11" s="25"/>
      <c r="V11" s="23">
        <f t="shared" si="0"/>
        <v>10</v>
      </c>
      <c r="W11" s="23">
        <f t="shared" si="1"/>
        <v>5</v>
      </c>
      <c r="X11" s="23">
        <f t="shared" si="2"/>
        <v>5</v>
      </c>
      <c r="Y11" s="25">
        <f t="shared" si="3"/>
        <v>0.5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35</v>
      </c>
      <c r="H12" s="23">
        <f t="shared" ref="H12:H18" si="4">F12-G12</f>
        <v>10</v>
      </c>
      <c r="I12" s="25">
        <f t="shared" ref="I12:I18" si="5">G12/F12</f>
        <v>0.77777777777777779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35</v>
      </c>
      <c r="X12" s="23">
        <f t="shared" si="2"/>
        <v>10</v>
      </c>
      <c r="Y12" s="25">
        <f t="shared" si="3"/>
        <v>0.77777777777777779</v>
      </c>
    </row>
    <row r="13" spans="1:25" ht="14.6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26</v>
      </c>
      <c r="H13" s="23">
        <f t="shared" si="4"/>
        <v>35</v>
      </c>
      <c r="I13" s="25">
        <f t="shared" si="5"/>
        <v>0.42622950819672129</v>
      </c>
      <c r="J13" s="26"/>
      <c r="K13" s="24"/>
      <c r="L13" s="23"/>
      <c r="M13" s="25"/>
      <c r="N13" s="23">
        <v>25</v>
      </c>
      <c r="O13" s="24">
        <v>0</v>
      </c>
      <c r="P13" s="23">
        <f>N13-O13</f>
        <v>25</v>
      </c>
      <c r="Q13" s="25">
        <f>O13/N13</f>
        <v>0</v>
      </c>
      <c r="R13" s="23"/>
      <c r="S13" s="24"/>
      <c r="T13" s="23"/>
      <c r="U13" s="25"/>
      <c r="V13" s="23">
        <f t="shared" si="0"/>
        <v>86</v>
      </c>
      <c r="W13" s="23">
        <f t="shared" si="1"/>
        <v>26</v>
      </c>
      <c r="X13" s="23">
        <f t="shared" si="2"/>
        <v>60</v>
      </c>
      <c r="Y13" s="25">
        <f t="shared" si="3"/>
        <v>0.30232558139534882</v>
      </c>
    </row>
    <row r="14" spans="1:25" ht="14.6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4"/>
        <v>0</v>
      </c>
      <c r="I14" s="25">
        <f t="shared" si="5"/>
        <v>1</v>
      </c>
      <c r="J14" s="26">
        <v>15</v>
      </c>
      <c r="K14" s="24">
        <v>8</v>
      </c>
      <c r="L14" s="23">
        <f>J14-K14</f>
        <v>7</v>
      </c>
      <c r="M14" s="25">
        <f>K14/J14</f>
        <v>0.53333333333333333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38</v>
      </c>
      <c r="X14" s="23">
        <f t="shared" si="2"/>
        <v>7</v>
      </c>
      <c r="Y14" s="25">
        <f t="shared" si="3"/>
        <v>0.84444444444444444</v>
      </c>
    </row>
    <row r="15" spans="1:25" ht="14.65" customHeight="1">
      <c r="A15" s="103"/>
      <c r="B15" s="104"/>
      <c r="C15" s="105"/>
      <c r="D15" s="21"/>
      <c r="E15" s="22" t="s">
        <v>66</v>
      </c>
      <c r="F15" s="23">
        <v>10</v>
      </c>
      <c r="G15" s="24">
        <v>1</v>
      </c>
      <c r="H15" s="23">
        <f t="shared" si="4"/>
        <v>9</v>
      </c>
      <c r="I15" s="25">
        <f t="shared" si="5"/>
        <v>0.1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1</v>
      </c>
      <c r="X15" s="23">
        <f t="shared" si="2"/>
        <v>9</v>
      </c>
      <c r="Y15" s="25">
        <f t="shared" si="3"/>
        <v>0.1</v>
      </c>
    </row>
    <row r="16" spans="1:25" ht="14.65" customHeight="1">
      <c r="A16" s="103"/>
      <c r="B16" s="104"/>
      <c r="C16" s="105"/>
      <c r="D16" s="21"/>
      <c r="E16" s="22" t="s">
        <v>67</v>
      </c>
      <c r="F16" s="23">
        <v>3</v>
      </c>
      <c r="G16" s="24">
        <v>1</v>
      </c>
      <c r="H16" s="23">
        <f t="shared" si="4"/>
        <v>2</v>
      </c>
      <c r="I16" s="25">
        <f t="shared" si="5"/>
        <v>0.33333333333333331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3</v>
      </c>
      <c r="W16" s="23">
        <f t="shared" si="1"/>
        <v>1</v>
      </c>
      <c r="X16" s="23">
        <f t="shared" si="2"/>
        <v>2</v>
      </c>
      <c r="Y16" s="25">
        <f t="shared" si="3"/>
        <v>0.33333333333333331</v>
      </c>
    </row>
    <row r="17" spans="1:25" ht="14.65" customHeight="1">
      <c r="A17" s="103"/>
      <c r="B17" s="104"/>
      <c r="C17" s="105"/>
      <c r="D17" s="21"/>
      <c r="E17" s="22" t="s">
        <v>68</v>
      </c>
      <c r="F17" s="23">
        <v>23</v>
      </c>
      <c r="G17" s="24">
        <v>19</v>
      </c>
      <c r="H17" s="23">
        <f t="shared" si="4"/>
        <v>4</v>
      </c>
      <c r="I17" s="25">
        <f t="shared" si="5"/>
        <v>0.82608695652173914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23</v>
      </c>
      <c r="W17" s="23">
        <f t="shared" si="1"/>
        <v>19</v>
      </c>
      <c r="X17" s="23">
        <f t="shared" si="2"/>
        <v>4</v>
      </c>
      <c r="Y17" s="25">
        <f t="shared" si="3"/>
        <v>0.82608695652173914</v>
      </c>
    </row>
    <row r="18" spans="1:25" ht="14.65" customHeight="1">
      <c r="A18" s="103"/>
      <c r="B18" s="104"/>
      <c r="C18" s="105"/>
      <c r="D18" s="21"/>
      <c r="E18" s="22" t="s">
        <v>69</v>
      </c>
      <c r="F18" s="23">
        <v>20</v>
      </c>
      <c r="G18" s="24">
        <v>20</v>
      </c>
      <c r="H18" s="23">
        <f t="shared" si="4"/>
        <v>0</v>
      </c>
      <c r="I18" s="25">
        <f t="shared" si="5"/>
        <v>1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20</v>
      </c>
      <c r="X18" s="23">
        <f t="shared" si="2"/>
        <v>2</v>
      </c>
      <c r="Y18" s="25">
        <f t="shared" si="3"/>
        <v>0.90909090909090906</v>
      </c>
    </row>
    <row r="19" spans="1:25" ht="14.6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22</v>
      </c>
      <c r="P19" s="23">
        <f>N19-O19</f>
        <v>12</v>
      </c>
      <c r="Q19" s="25">
        <f>O19/N19</f>
        <v>0.6470588235294118</v>
      </c>
      <c r="R19" s="23"/>
      <c r="S19" s="24"/>
      <c r="T19" s="23"/>
      <c r="U19" s="25"/>
      <c r="V19" s="23">
        <f t="shared" si="0"/>
        <v>34</v>
      </c>
      <c r="W19" s="23">
        <f t="shared" si="1"/>
        <v>22</v>
      </c>
      <c r="X19" s="23">
        <f t="shared" si="2"/>
        <v>12</v>
      </c>
      <c r="Y19" s="25">
        <f t="shared" si="3"/>
        <v>0.6470588235294118</v>
      </c>
    </row>
    <row r="20" spans="1:25" ht="14.65" customHeight="1">
      <c r="A20" s="103"/>
      <c r="B20" s="104"/>
      <c r="C20" s="105"/>
      <c r="D20" s="21"/>
      <c r="E20" s="22" t="s">
        <v>71</v>
      </c>
      <c r="F20" s="23">
        <v>29</v>
      </c>
      <c r="G20" s="24">
        <v>25</v>
      </c>
      <c r="H20" s="23">
        <f t="shared" ref="H20:H27" si="6">F20-G20</f>
        <v>4</v>
      </c>
      <c r="I20" s="25">
        <f t="shared" ref="I20:I27" si="7">G20/F20</f>
        <v>0.86206896551724133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25</v>
      </c>
      <c r="X20" s="23">
        <f t="shared" si="2"/>
        <v>4</v>
      </c>
      <c r="Y20" s="25">
        <f t="shared" si="3"/>
        <v>0.86206896551724133</v>
      </c>
    </row>
    <row r="21" spans="1:25" ht="14.65" customHeight="1">
      <c r="A21" s="103"/>
      <c r="B21" s="104"/>
      <c r="C21" s="105"/>
      <c r="D21" s="21"/>
      <c r="E21" s="22" t="s">
        <v>72</v>
      </c>
      <c r="F21" s="23">
        <v>10</v>
      </c>
      <c r="G21" s="24">
        <v>7</v>
      </c>
      <c r="H21" s="23">
        <f t="shared" si="6"/>
        <v>3</v>
      </c>
      <c r="I21" s="25">
        <f t="shared" si="7"/>
        <v>0.7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10</v>
      </c>
      <c r="W21" s="23">
        <f t="shared" si="1"/>
        <v>7</v>
      </c>
      <c r="X21" s="23">
        <f t="shared" si="2"/>
        <v>3</v>
      </c>
      <c r="Y21" s="25">
        <f t="shared" si="3"/>
        <v>0.7</v>
      </c>
    </row>
    <row r="22" spans="1:25" ht="14.65" customHeight="1">
      <c r="A22" s="103"/>
      <c r="B22" s="104"/>
      <c r="C22" s="105"/>
      <c r="D22" s="21"/>
      <c r="E22" s="22" t="s">
        <v>73</v>
      </c>
      <c r="F22" s="23">
        <v>8</v>
      </c>
      <c r="G22" s="24">
        <v>2</v>
      </c>
      <c r="H22" s="23">
        <f t="shared" si="6"/>
        <v>6</v>
      </c>
      <c r="I22" s="25">
        <f t="shared" si="7"/>
        <v>0.25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8</v>
      </c>
      <c r="W22" s="23">
        <f t="shared" si="1"/>
        <v>2</v>
      </c>
      <c r="X22" s="23">
        <f t="shared" si="2"/>
        <v>6</v>
      </c>
      <c r="Y22" s="25">
        <f t="shared" si="3"/>
        <v>0.25</v>
      </c>
    </row>
    <row r="23" spans="1:25" ht="14.65" customHeight="1">
      <c r="A23" s="103"/>
      <c r="B23" s="104"/>
      <c r="C23" s="105"/>
      <c r="D23" s="21"/>
      <c r="E23" s="22" t="s">
        <v>74</v>
      </c>
      <c r="F23" s="23">
        <v>10</v>
      </c>
      <c r="G23" s="24">
        <v>10</v>
      </c>
      <c r="H23" s="23">
        <f t="shared" si="6"/>
        <v>0</v>
      </c>
      <c r="I23" s="25">
        <f t="shared" si="7"/>
        <v>1</v>
      </c>
      <c r="J23" s="26"/>
      <c r="K23" s="24"/>
      <c r="L23" s="23"/>
      <c r="M23" s="25"/>
      <c r="N23" s="23">
        <v>4</v>
      </c>
      <c r="O23" s="24">
        <v>4</v>
      </c>
      <c r="P23" s="23">
        <f>N23-O23</f>
        <v>0</v>
      </c>
      <c r="Q23" s="25">
        <f>O23/N23</f>
        <v>1</v>
      </c>
      <c r="R23" s="23"/>
      <c r="S23" s="24"/>
      <c r="T23" s="23"/>
      <c r="U23" s="25"/>
      <c r="V23" s="23">
        <f t="shared" si="0"/>
        <v>14</v>
      </c>
      <c r="W23" s="23">
        <f t="shared" si="1"/>
        <v>14</v>
      </c>
      <c r="X23" s="23">
        <f t="shared" si="2"/>
        <v>0</v>
      </c>
      <c r="Y23" s="25">
        <f t="shared" si="3"/>
        <v>1</v>
      </c>
    </row>
    <row r="24" spans="1:25" ht="14.65" customHeight="1">
      <c r="A24" s="103"/>
      <c r="B24" s="104"/>
      <c r="C24" s="105"/>
      <c r="D24" s="21"/>
      <c r="E24" s="22" t="s">
        <v>75</v>
      </c>
      <c r="F24" s="23">
        <v>40</v>
      </c>
      <c r="G24" s="24">
        <v>16</v>
      </c>
      <c r="H24" s="23">
        <f t="shared" si="6"/>
        <v>24</v>
      </c>
      <c r="I24" s="25">
        <f t="shared" si="7"/>
        <v>0.4</v>
      </c>
      <c r="J24" s="26"/>
      <c r="K24" s="24"/>
      <c r="L24" s="23"/>
      <c r="M24" s="25"/>
      <c r="N24" s="23">
        <v>8</v>
      </c>
      <c r="O24" s="24">
        <v>4</v>
      </c>
      <c r="P24" s="23">
        <f>N24-O24</f>
        <v>4</v>
      </c>
      <c r="Q24" s="25">
        <f>O24/N24</f>
        <v>0.5</v>
      </c>
      <c r="R24" s="23"/>
      <c r="S24" s="24"/>
      <c r="T24" s="23"/>
      <c r="U24" s="25"/>
      <c r="V24" s="23">
        <f t="shared" si="0"/>
        <v>48</v>
      </c>
      <c r="W24" s="23">
        <f t="shared" si="1"/>
        <v>20</v>
      </c>
      <c r="X24" s="23">
        <f t="shared" si="2"/>
        <v>28</v>
      </c>
      <c r="Y24" s="25">
        <f t="shared" si="3"/>
        <v>0.41666666666666669</v>
      </c>
    </row>
    <row r="25" spans="1:25" ht="14.6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4.6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7</v>
      </c>
      <c r="H26" s="23">
        <f t="shared" si="6"/>
        <v>2</v>
      </c>
      <c r="I26" s="25">
        <f t="shared" si="7"/>
        <v>0.77777777777777779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  <c r="V26" s="23">
        <f t="shared" si="0"/>
        <v>12</v>
      </c>
      <c r="W26" s="23">
        <f t="shared" si="1"/>
        <v>10</v>
      </c>
      <c r="X26" s="23">
        <f t="shared" si="2"/>
        <v>2</v>
      </c>
      <c r="Y26" s="25">
        <f t="shared" si="3"/>
        <v>0.83333333333333337</v>
      </c>
    </row>
    <row r="27" spans="1:25" ht="14.6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0</v>
      </c>
      <c r="H27" s="23">
        <f t="shared" si="6"/>
        <v>9</v>
      </c>
      <c r="I27" s="25">
        <f t="shared" si="7"/>
        <v>0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0</v>
      </c>
      <c r="X27" s="23">
        <f t="shared" si="2"/>
        <v>9</v>
      </c>
      <c r="Y27" s="25">
        <f t="shared" si="3"/>
        <v>0</v>
      </c>
    </row>
    <row r="28" spans="1:25" ht="14.6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>
        <v>8</v>
      </c>
      <c r="L28" s="23">
        <f>J28-K28</f>
        <v>0</v>
      </c>
      <c r="M28" s="25">
        <f>K28/J28</f>
        <v>1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8</v>
      </c>
      <c r="X28" s="23">
        <f t="shared" si="2"/>
        <v>0</v>
      </c>
      <c r="Y28" s="25">
        <f t="shared" si="3"/>
        <v>1</v>
      </c>
    </row>
    <row r="29" spans="1:25" ht="14.6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9</v>
      </c>
      <c r="H29" s="23">
        <f t="shared" ref="H29:H53" si="8">F29-G29</f>
        <v>3</v>
      </c>
      <c r="I29" s="25">
        <f t="shared" ref="I29:I60" si="9">G29/F29</f>
        <v>0.75</v>
      </c>
      <c r="J29" s="26">
        <v>4</v>
      </c>
      <c r="K29" s="24"/>
      <c r="L29" s="23">
        <f>J29-K29</f>
        <v>4</v>
      </c>
      <c r="M29" s="25">
        <f>K29/J29</f>
        <v>0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9</v>
      </c>
      <c r="X29" s="23">
        <f t="shared" si="2"/>
        <v>7</v>
      </c>
      <c r="Y29" s="25">
        <f t="shared" si="3"/>
        <v>0.5625</v>
      </c>
    </row>
    <row r="30" spans="1:25" ht="14.6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4.6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9</v>
      </c>
      <c r="H31" s="23">
        <f t="shared" si="8"/>
        <v>1</v>
      </c>
      <c r="I31" s="25">
        <f t="shared" si="9"/>
        <v>0.9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2</v>
      </c>
      <c r="T31" s="23">
        <f>R31-S31</f>
        <v>2</v>
      </c>
      <c r="U31" s="25">
        <f>S31/R31</f>
        <v>0.5</v>
      </c>
      <c r="V31" s="23">
        <f t="shared" si="0"/>
        <v>14</v>
      </c>
      <c r="W31" s="23">
        <f t="shared" si="1"/>
        <v>11</v>
      </c>
      <c r="X31" s="23">
        <f t="shared" si="2"/>
        <v>3</v>
      </c>
      <c r="Y31" s="25">
        <f t="shared" si="3"/>
        <v>0.7857142857142857</v>
      </c>
    </row>
    <row r="32" spans="1:25" ht="14.6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4</v>
      </c>
      <c r="H32" s="23">
        <f t="shared" si="8"/>
        <v>6</v>
      </c>
      <c r="I32" s="25">
        <f t="shared" si="9"/>
        <v>0.4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4</v>
      </c>
      <c r="X32" s="23">
        <f t="shared" si="2"/>
        <v>7</v>
      </c>
      <c r="Y32" s="25">
        <f t="shared" si="3"/>
        <v>0.36363636363636365</v>
      </c>
    </row>
    <row r="33" spans="1:25" ht="14.6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10</v>
      </c>
      <c r="H33" s="23">
        <f t="shared" si="8"/>
        <v>0</v>
      </c>
      <c r="I33" s="25">
        <f t="shared" si="9"/>
        <v>1</v>
      </c>
      <c r="J33" s="26">
        <v>10</v>
      </c>
      <c r="K33" s="24">
        <v>5</v>
      </c>
      <c r="L33" s="23">
        <f>J33-K33</f>
        <v>5</v>
      </c>
      <c r="M33" s="25">
        <f>K33/J33</f>
        <v>0.5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15</v>
      </c>
      <c r="X33" s="23">
        <f t="shared" si="2"/>
        <v>5</v>
      </c>
      <c r="Y33" s="25">
        <f t="shared" si="3"/>
        <v>0.75</v>
      </c>
    </row>
    <row r="34" spans="1:25" ht="14.6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8"/>
        <v>0</v>
      </c>
      <c r="I34" s="25">
        <f t="shared" si="9"/>
        <v>1</v>
      </c>
      <c r="J34" s="26"/>
      <c r="K34" s="24"/>
      <c r="L34" s="23"/>
      <c r="M34" s="25"/>
      <c r="N34" s="23">
        <v>4</v>
      </c>
      <c r="O34" s="24">
        <v>3</v>
      </c>
      <c r="P34" s="23">
        <f>N34-O34</f>
        <v>1</v>
      </c>
      <c r="Q34" s="25">
        <f>O34/N34</f>
        <v>0.75</v>
      </c>
      <c r="R34" s="23"/>
      <c r="S34" s="24"/>
      <c r="T34" s="23"/>
      <c r="U34" s="25"/>
      <c r="V34" s="23">
        <f t="shared" si="0"/>
        <v>13</v>
      </c>
      <c r="W34" s="23">
        <f t="shared" si="1"/>
        <v>12</v>
      </c>
      <c r="X34" s="23">
        <f t="shared" si="2"/>
        <v>1</v>
      </c>
      <c r="Y34" s="25">
        <f t="shared" si="3"/>
        <v>0.92307692307692313</v>
      </c>
    </row>
    <row r="35" spans="1:25" ht="14.6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6</v>
      </c>
      <c r="H35" s="23">
        <f t="shared" si="8"/>
        <v>0</v>
      </c>
      <c r="I35" s="25">
        <f t="shared" si="9"/>
        <v>1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6</v>
      </c>
      <c r="X35" s="23">
        <f t="shared" si="2"/>
        <v>0</v>
      </c>
      <c r="Y35" s="25">
        <f t="shared" si="3"/>
        <v>1</v>
      </c>
    </row>
    <row r="36" spans="1:25" ht="14.6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5</v>
      </c>
      <c r="H36" s="23">
        <f t="shared" si="8"/>
        <v>0</v>
      </c>
      <c r="I36" s="25">
        <f t="shared" si="9"/>
        <v>1</v>
      </c>
      <c r="J36" s="26"/>
      <c r="K36" s="24"/>
      <c r="L36" s="23" t="s">
        <v>94</v>
      </c>
      <c r="M36" s="25"/>
      <c r="N36" s="23">
        <v>3</v>
      </c>
      <c r="O36" s="24">
        <v>1</v>
      </c>
      <c r="P36" s="23">
        <f>N36-O36</f>
        <v>2</v>
      </c>
      <c r="Q36" s="25">
        <f>O36/N36</f>
        <v>0.33333333333333331</v>
      </c>
      <c r="R36" s="23"/>
      <c r="S36" s="24"/>
      <c r="T36" s="23"/>
      <c r="U36" s="25"/>
      <c r="V36" s="23">
        <f t="shared" si="0"/>
        <v>8</v>
      </c>
      <c r="W36" s="23">
        <f t="shared" si="1"/>
        <v>6</v>
      </c>
      <c r="X36" s="23">
        <f t="shared" si="2"/>
        <v>2</v>
      </c>
      <c r="Y36" s="25">
        <f t="shared" si="3"/>
        <v>0.75</v>
      </c>
    </row>
    <row r="37" spans="1:25" ht="14.6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6</v>
      </c>
      <c r="H37" s="23">
        <f t="shared" si="8"/>
        <v>4</v>
      </c>
      <c r="I37" s="25">
        <f t="shared" si="9"/>
        <v>0.6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6</v>
      </c>
      <c r="X37" s="23">
        <f t="shared" si="2"/>
        <v>4</v>
      </c>
      <c r="Y37" s="25">
        <f t="shared" si="3"/>
        <v>0.6</v>
      </c>
    </row>
    <row r="38" spans="1:25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461</v>
      </c>
      <c r="G38" s="27">
        <f>SUM(G8:G37)</f>
        <v>318</v>
      </c>
      <c r="H38" s="27">
        <f t="shared" si="8"/>
        <v>143</v>
      </c>
      <c r="I38" s="28">
        <f t="shared" si="9"/>
        <v>0.68980477223427328</v>
      </c>
      <c r="J38" s="27">
        <f>SUM(J8:J37)</f>
        <v>41</v>
      </c>
      <c r="K38" s="27">
        <f>SUM(K8:K37)</f>
        <v>22</v>
      </c>
      <c r="L38" s="27">
        <f>J38-K38</f>
        <v>19</v>
      </c>
      <c r="M38" s="28">
        <f>K38/J38</f>
        <v>0.53658536585365857</v>
      </c>
      <c r="N38" s="27">
        <f>SUM(N8:N37)</f>
        <v>103</v>
      </c>
      <c r="O38" s="27">
        <f>SUM(O8:O37)</f>
        <v>52</v>
      </c>
      <c r="P38" s="27">
        <f>SUM(P8:P37)</f>
        <v>51</v>
      </c>
      <c r="Q38" s="28">
        <f>O38/N38</f>
        <v>0.50485436893203883</v>
      </c>
      <c r="R38" s="27">
        <f>SUM(R8:R37)</f>
        <v>4</v>
      </c>
      <c r="S38" s="27">
        <f>SUM(S8:S37)</f>
        <v>2</v>
      </c>
      <c r="T38" s="27">
        <f>SUM(T8:T37)</f>
        <v>2</v>
      </c>
      <c r="U38" s="28">
        <f>S38/R38</f>
        <v>0.5</v>
      </c>
      <c r="V38" s="27">
        <f>SUM(V8:V37)</f>
        <v>609</v>
      </c>
      <c r="W38" s="27">
        <f>SUM(W8:W37)</f>
        <v>394</v>
      </c>
      <c r="X38" s="27">
        <f>SUM(X8:X37)</f>
        <v>215</v>
      </c>
      <c r="Y38" s="28">
        <f t="shared" si="3"/>
        <v>0.64696223316912971</v>
      </c>
    </row>
    <row r="39" spans="1:25" ht="14.6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0</v>
      </c>
      <c r="H39" s="33">
        <f t="shared" si="8"/>
        <v>8</v>
      </c>
      <c r="I39" s="35">
        <f t="shared" si="9"/>
        <v>0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0</v>
      </c>
      <c r="X39" s="33">
        <f t="shared" ref="X39:X53" si="12">V39-W39</f>
        <v>15</v>
      </c>
      <c r="Y39" s="35">
        <f t="shared" si="3"/>
        <v>0</v>
      </c>
    </row>
    <row r="40" spans="1:25" ht="14.6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8"/>
        <v>0</v>
      </c>
      <c r="I40" s="35">
        <f t="shared" si="9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13</v>
      </c>
      <c r="X40" s="33">
        <f t="shared" si="12"/>
        <v>0</v>
      </c>
      <c r="Y40" s="35">
        <f t="shared" ref="Y40:Y56" si="13">W40/V40</f>
        <v>1</v>
      </c>
    </row>
    <row r="41" spans="1:25" ht="14.6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10</v>
      </c>
      <c r="H41" s="33">
        <f t="shared" si="8"/>
        <v>0</v>
      </c>
      <c r="I41" s="35">
        <f t="shared" si="9"/>
        <v>1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10</v>
      </c>
      <c r="X41" s="33">
        <f t="shared" si="12"/>
        <v>0</v>
      </c>
      <c r="Y41" s="35">
        <f t="shared" si="13"/>
        <v>1</v>
      </c>
    </row>
    <row r="42" spans="1:25" ht="14.6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10</v>
      </c>
      <c r="H42" s="33">
        <f t="shared" si="8"/>
        <v>0</v>
      </c>
      <c r="I42" s="35">
        <f t="shared" si="9"/>
        <v>1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10</v>
      </c>
      <c r="X42" s="33">
        <f t="shared" si="12"/>
        <v>0</v>
      </c>
      <c r="Y42" s="35">
        <f t="shared" si="13"/>
        <v>1</v>
      </c>
    </row>
    <row r="43" spans="1:25" ht="14.6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25" ht="14.6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10</v>
      </c>
      <c r="H44" s="33">
        <f t="shared" si="8"/>
        <v>0</v>
      </c>
      <c r="I44" s="35">
        <f t="shared" si="9"/>
        <v>1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10</v>
      </c>
      <c r="X44" s="33">
        <f t="shared" si="12"/>
        <v>0</v>
      </c>
      <c r="Y44" s="35">
        <f t="shared" si="13"/>
        <v>1</v>
      </c>
    </row>
    <row r="45" spans="1:25" ht="14.6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8"/>
        <v>0</v>
      </c>
      <c r="I45" s="35">
        <f t="shared" si="9"/>
        <v>1</v>
      </c>
      <c r="J45" s="36">
        <v>2</v>
      </c>
      <c r="K45" s="34"/>
      <c r="L45" s="33">
        <f>J45-K45</f>
        <v>2</v>
      </c>
      <c r="M45" s="35">
        <f>K45/J45</f>
        <v>0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3</v>
      </c>
      <c r="X45" s="33">
        <f t="shared" si="12"/>
        <v>2</v>
      </c>
      <c r="Y45" s="35">
        <f t="shared" si="13"/>
        <v>0.6</v>
      </c>
    </row>
    <row r="46" spans="1:25" ht="14.6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5</v>
      </c>
      <c r="S46" s="34"/>
      <c r="T46" s="33">
        <f>R46-S46</f>
        <v>5</v>
      </c>
      <c r="U46" s="35">
        <f>S46/R46</f>
        <v>0</v>
      </c>
      <c r="V46" s="33">
        <f t="shared" si="10"/>
        <v>18</v>
      </c>
      <c r="W46" s="33">
        <f t="shared" si="11"/>
        <v>13</v>
      </c>
      <c r="X46" s="33">
        <f t="shared" si="12"/>
        <v>5</v>
      </c>
      <c r="Y46" s="35">
        <f t="shared" si="13"/>
        <v>0.72222222222222221</v>
      </c>
    </row>
    <row r="47" spans="1:25" ht="14.6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27</v>
      </c>
      <c r="H47" s="33">
        <f t="shared" si="8"/>
        <v>3</v>
      </c>
      <c r="I47" s="35">
        <f t="shared" si="9"/>
        <v>0.9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27</v>
      </c>
      <c r="X47" s="33">
        <f t="shared" si="12"/>
        <v>3</v>
      </c>
      <c r="Y47" s="35">
        <f t="shared" si="13"/>
        <v>0.9</v>
      </c>
    </row>
    <row r="48" spans="1:25" ht="14.6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1</v>
      </c>
      <c r="H48" s="33">
        <f t="shared" si="8"/>
        <v>4</v>
      </c>
      <c r="I48" s="35">
        <f t="shared" si="9"/>
        <v>0.2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1</v>
      </c>
      <c r="X48" s="33">
        <f t="shared" si="12"/>
        <v>4</v>
      </c>
      <c r="Y48" s="35">
        <f t="shared" si="13"/>
        <v>0.2</v>
      </c>
    </row>
    <row r="49" spans="1:25" ht="14.6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14</v>
      </c>
      <c r="L49" s="33">
        <f>J49-K49</f>
        <v>0</v>
      </c>
      <c r="M49" s="35">
        <f>K49/J49</f>
        <v>1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23</v>
      </c>
      <c r="X49" s="33">
        <f t="shared" si="12"/>
        <v>0</v>
      </c>
      <c r="Y49" s="35">
        <f t="shared" si="13"/>
        <v>1</v>
      </c>
    </row>
    <row r="50" spans="1:25" ht="14.6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7</v>
      </c>
      <c r="H50" s="33">
        <f t="shared" si="8"/>
        <v>3</v>
      </c>
      <c r="I50" s="35">
        <f t="shared" si="9"/>
        <v>0.7</v>
      </c>
      <c r="J50" s="36"/>
      <c r="K50" s="34"/>
      <c r="L50" s="33"/>
      <c r="M50" s="35"/>
      <c r="N50" s="33">
        <v>2</v>
      </c>
      <c r="O50" s="34">
        <v>0</v>
      </c>
      <c r="P50" s="33">
        <f>N50-O50</f>
        <v>2</v>
      </c>
      <c r="Q50" s="35">
        <f>O50/N50</f>
        <v>0</v>
      </c>
      <c r="R50" s="33"/>
      <c r="S50" s="34"/>
      <c r="T50" s="33"/>
      <c r="U50" s="35"/>
      <c r="V50" s="33">
        <f t="shared" si="10"/>
        <v>12</v>
      </c>
      <c r="W50" s="33">
        <f t="shared" si="11"/>
        <v>7</v>
      </c>
      <c r="X50" s="33">
        <f t="shared" si="12"/>
        <v>5</v>
      </c>
      <c r="Y50" s="35">
        <f t="shared" si="13"/>
        <v>0.58333333333333337</v>
      </c>
    </row>
    <row r="51" spans="1:25" ht="14.6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5</v>
      </c>
      <c r="L51" s="33">
        <f>J51-K51</f>
        <v>0</v>
      </c>
      <c r="M51" s="35">
        <f>K51/J51</f>
        <v>1</v>
      </c>
      <c r="N51" s="33">
        <v>5</v>
      </c>
      <c r="O51" s="34">
        <v>4</v>
      </c>
      <c r="P51" s="33">
        <f>N51-O51</f>
        <v>1</v>
      </c>
      <c r="Q51" s="35">
        <f>O51/N51</f>
        <v>0.8</v>
      </c>
      <c r="R51" s="33"/>
      <c r="S51" s="34"/>
      <c r="T51" s="33"/>
      <c r="U51" s="35"/>
      <c r="V51" s="33">
        <f t="shared" si="10"/>
        <v>24</v>
      </c>
      <c r="W51" s="33">
        <f t="shared" si="11"/>
        <v>23</v>
      </c>
      <c r="X51" s="33">
        <f t="shared" si="12"/>
        <v>1</v>
      </c>
      <c r="Y51" s="35">
        <f t="shared" si="13"/>
        <v>0.95833333333333337</v>
      </c>
    </row>
    <row r="52" spans="1:25" ht="14.6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5</v>
      </c>
      <c r="H52" s="33">
        <f t="shared" si="8"/>
        <v>0</v>
      </c>
      <c r="I52" s="35">
        <f t="shared" si="9"/>
        <v>1</v>
      </c>
      <c r="J52" s="36">
        <v>1</v>
      </c>
      <c r="K52" s="34"/>
      <c r="L52" s="33">
        <f>J52-K52</f>
        <v>1</v>
      </c>
      <c r="M52" s="35">
        <f>K52/J52</f>
        <v>0</v>
      </c>
      <c r="N52" s="33">
        <v>2</v>
      </c>
      <c r="O52" s="34">
        <v>0</v>
      </c>
      <c r="P52" s="33">
        <f>N52-O52</f>
        <v>2</v>
      </c>
      <c r="Q52" s="35">
        <f>O52/N52</f>
        <v>0</v>
      </c>
      <c r="R52" s="33"/>
      <c r="S52" s="34"/>
      <c r="T52" s="33"/>
      <c r="U52" s="35"/>
      <c r="V52" s="33">
        <f t="shared" si="10"/>
        <v>8</v>
      </c>
      <c r="W52" s="33">
        <f t="shared" si="11"/>
        <v>5</v>
      </c>
      <c r="X52" s="33">
        <f t="shared" si="12"/>
        <v>3</v>
      </c>
      <c r="Y52" s="35">
        <f t="shared" si="13"/>
        <v>0.625</v>
      </c>
    </row>
    <row r="53" spans="1:25" ht="14.6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8"/>
        <v>0</v>
      </c>
      <c r="I53" s="35">
        <f t="shared" si="9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20</v>
      </c>
      <c r="X53" s="33">
        <f t="shared" si="12"/>
        <v>0</v>
      </c>
      <c r="Y53" s="35">
        <f t="shared" si="13"/>
        <v>1</v>
      </c>
    </row>
    <row r="54" spans="1:25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27">
        <f>SUM(G39:G53)</f>
        <v>138</v>
      </c>
      <c r="H54" s="27">
        <f>SUM(H39:H53)</f>
        <v>24</v>
      </c>
      <c r="I54" s="28">
        <f t="shared" si="9"/>
        <v>0.85185185185185186</v>
      </c>
      <c r="J54" s="27">
        <f>SUM(J39:J53)</f>
        <v>22</v>
      </c>
      <c r="K54" s="27">
        <f>SUM(K39:K53)</f>
        <v>19</v>
      </c>
      <c r="L54" s="27">
        <f>SUM(L39:L53)</f>
        <v>3</v>
      </c>
      <c r="M54" s="28">
        <f>K54/J54</f>
        <v>0.86363636363636365</v>
      </c>
      <c r="N54" s="27">
        <f>SUM(N39:N53)</f>
        <v>20</v>
      </c>
      <c r="O54" s="27">
        <f>SUM(O39:O53)</f>
        <v>8</v>
      </c>
      <c r="P54" s="27">
        <f>N54-O54</f>
        <v>12</v>
      </c>
      <c r="Q54" s="28">
        <f>O54/N54</f>
        <v>0.4</v>
      </c>
      <c r="R54" s="27">
        <f>SUM(R39:R53)</f>
        <v>5</v>
      </c>
      <c r="S54" s="27">
        <f>SUM(S39:S53)</f>
        <v>0</v>
      </c>
      <c r="T54" s="27">
        <f>R54-S54</f>
        <v>5</v>
      </c>
      <c r="U54" s="28">
        <f>S54/R54</f>
        <v>0</v>
      </c>
      <c r="V54" s="27">
        <f>SUM(V39:V53)</f>
        <v>209</v>
      </c>
      <c r="W54" s="27">
        <f>SUM(W39:W53)</f>
        <v>165</v>
      </c>
      <c r="X54" s="27">
        <f>SUM(X39:X53)</f>
        <v>44</v>
      </c>
      <c r="Y54" s="28">
        <f t="shared" si="13"/>
        <v>0.78947368421052633</v>
      </c>
    </row>
    <row r="55" spans="1:25" ht="14.6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>
        <v>3</v>
      </c>
      <c r="L55" s="40">
        <f>J55-K55</f>
        <v>0</v>
      </c>
      <c r="M55" s="42">
        <f>K55/J55</f>
        <v>1</v>
      </c>
      <c r="N55" s="40">
        <v>3</v>
      </c>
      <c r="O55" s="41">
        <v>1</v>
      </c>
      <c r="P55" s="40">
        <v>3</v>
      </c>
      <c r="Q55" s="42">
        <f>O55/N55</f>
        <v>0.33333333333333331</v>
      </c>
      <c r="R55" s="42"/>
      <c r="S55" s="43"/>
      <c r="T55" s="42"/>
      <c r="U55" s="42"/>
      <c r="V55" s="40">
        <f>F55+J55+N55</f>
        <v>13</v>
      </c>
      <c r="W55" s="40">
        <f>G55+K55+O55</f>
        <v>11</v>
      </c>
      <c r="X55" s="40">
        <f t="shared" ref="X55:X69" si="15">V55-W55</f>
        <v>2</v>
      </c>
      <c r="Y55" s="42">
        <f t="shared" si="13"/>
        <v>0.84615384615384615</v>
      </c>
    </row>
    <row r="56" spans="1:25" ht="14.6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/>
      <c r="L56" s="40">
        <f>J56-K56</f>
        <v>3</v>
      </c>
      <c r="M56" s="42">
        <f>K56/J56</f>
        <v>0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10</v>
      </c>
      <c r="X56" s="40">
        <f t="shared" si="15"/>
        <v>3</v>
      </c>
      <c r="Y56" s="42">
        <f t="shared" si="13"/>
        <v>0.76923076923076927</v>
      </c>
    </row>
    <row r="57" spans="1:25" ht="14.6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  <c r="V57" s="40">
        <f>F57+N57</f>
        <v>12</v>
      </c>
      <c r="W57" s="40">
        <f>G57+O57</f>
        <v>12</v>
      </c>
      <c r="X57" s="40">
        <f t="shared" si="15"/>
        <v>0</v>
      </c>
      <c r="Y57" s="42">
        <f>W58/V57</f>
        <v>0.5</v>
      </c>
    </row>
    <row r="58" spans="1:25" ht="14.6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6</v>
      </c>
      <c r="H58" s="40">
        <f t="shared" si="14"/>
        <v>4</v>
      </c>
      <c r="I58" s="42">
        <f t="shared" si="9"/>
        <v>0.6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6</v>
      </c>
      <c r="X58" s="40">
        <f t="shared" si="15"/>
        <v>4</v>
      </c>
      <c r="Y58" s="42">
        <f t="shared" ref="Y58:Y86" si="18">W58/V58</f>
        <v>0.6</v>
      </c>
    </row>
    <row r="59" spans="1:25" ht="14.6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10</v>
      </c>
      <c r="H59" s="40">
        <f t="shared" si="14"/>
        <v>0</v>
      </c>
      <c r="I59" s="42">
        <f t="shared" si="9"/>
        <v>1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  <c r="V59" s="40">
        <f t="shared" si="16"/>
        <v>12</v>
      </c>
      <c r="W59" s="40">
        <f t="shared" si="17"/>
        <v>12</v>
      </c>
      <c r="X59" s="40">
        <f t="shared" si="15"/>
        <v>0</v>
      </c>
      <c r="Y59" s="42">
        <f t="shared" si="18"/>
        <v>1</v>
      </c>
    </row>
    <row r="60" spans="1:25" ht="14.6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2</v>
      </c>
      <c r="H60" s="40">
        <f t="shared" si="14"/>
        <v>12</v>
      </c>
      <c r="I60" s="42">
        <f t="shared" si="9"/>
        <v>0.14285714285714285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2</v>
      </c>
      <c r="X60" s="40">
        <f t="shared" si="15"/>
        <v>12</v>
      </c>
      <c r="Y60" s="42">
        <f t="shared" si="18"/>
        <v>0.14285714285714285</v>
      </c>
    </row>
    <row r="61" spans="1:25" ht="14.6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3</v>
      </c>
      <c r="H61" s="40">
        <f t="shared" si="14"/>
        <v>5</v>
      </c>
      <c r="I61" s="42">
        <f t="shared" ref="I61:I86" si="19">G61/F61</f>
        <v>0.375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3</v>
      </c>
      <c r="X61" s="40">
        <f t="shared" si="15"/>
        <v>5</v>
      </c>
      <c r="Y61" s="42">
        <f t="shared" si="18"/>
        <v>0.375</v>
      </c>
    </row>
    <row r="62" spans="1:25" ht="14.6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8</v>
      </c>
      <c r="H62" s="40">
        <f t="shared" si="14"/>
        <v>0</v>
      </c>
      <c r="I62" s="42">
        <f t="shared" si="19"/>
        <v>1</v>
      </c>
      <c r="J62" s="40">
        <v>3</v>
      </c>
      <c r="K62" s="41"/>
      <c r="L62" s="40">
        <f>J62-K62</f>
        <v>3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8</v>
      </c>
      <c r="X62" s="40">
        <f t="shared" si="15"/>
        <v>3</v>
      </c>
      <c r="Y62" s="42">
        <f t="shared" si="18"/>
        <v>0.72727272727272729</v>
      </c>
    </row>
    <row r="63" spans="1:25" ht="14.6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8</v>
      </c>
      <c r="H63" s="40">
        <f t="shared" si="14"/>
        <v>2</v>
      </c>
      <c r="I63" s="42">
        <f t="shared" si="19"/>
        <v>0.8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8</v>
      </c>
      <c r="X63" s="40">
        <f t="shared" si="15"/>
        <v>3</v>
      </c>
      <c r="Y63" s="42">
        <f t="shared" si="18"/>
        <v>0.72727272727272729</v>
      </c>
    </row>
    <row r="64" spans="1:25" ht="14.6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25" ht="14.6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3</v>
      </c>
      <c r="H65" s="40">
        <f t="shared" si="14"/>
        <v>3</v>
      </c>
      <c r="I65" s="42">
        <f t="shared" si="19"/>
        <v>0.5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3</v>
      </c>
      <c r="X65" s="40">
        <f t="shared" si="15"/>
        <v>3</v>
      </c>
      <c r="Y65" s="42">
        <f t="shared" si="18"/>
        <v>0.5</v>
      </c>
    </row>
    <row r="66" spans="1:25" ht="14.6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14"/>
        <v>0</v>
      </c>
      <c r="I66" s="42">
        <f t="shared" si="19"/>
        <v>1</v>
      </c>
      <c r="J66" s="40"/>
      <c r="K66" s="41"/>
      <c r="L66" s="40"/>
      <c r="M66" s="42"/>
      <c r="N66" s="40">
        <v>6</v>
      </c>
      <c r="O66" s="41">
        <v>2</v>
      </c>
      <c r="P66" s="40">
        <f>N66-O66</f>
        <v>4</v>
      </c>
      <c r="Q66" s="42">
        <f t="shared" ref="Q66:Q71" si="20">O66/N66</f>
        <v>0.33333333333333331</v>
      </c>
      <c r="R66" s="42"/>
      <c r="S66" s="43"/>
      <c r="T66" s="42"/>
      <c r="U66" s="42"/>
      <c r="V66" s="40">
        <f t="shared" si="16"/>
        <v>14</v>
      </c>
      <c r="W66" s="40">
        <f t="shared" si="17"/>
        <v>10</v>
      </c>
      <c r="X66" s="40">
        <f t="shared" si="15"/>
        <v>4</v>
      </c>
      <c r="Y66" s="42">
        <f t="shared" si="18"/>
        <v>0.7142857142857143</v>
      </c>
    </row>
    <row r="67" spans="1:25" ht="14.6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9</v>
      </c>
      <c r="H67" s="40">
        <f t="shared" si="14"/>
        <v>5</v>
      </c>
      <c r="I67" s="42">
        <f t="shared" si="19"/>
        <v>0.6428571428571429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9</v>
      </c>
      <c r="X67" s="40">
        <f t="shared" si="15"/>
        <v>7</v>
      </c>
      <c r="Y67" s="42">
        <f t="shared" si="18"/>
        <v>0.5625</v>
      </c>
    </row>
    <row r="68" spans="1:25" ht="14.6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9</v>
      </c>
      <c r="H68" s="40">
        <f t="shared" si="14"/>
        <v>21</v>
      </c>
      <c r="I68" s="42">
        <f t="shared" si="19"/>
        <v>0.3</v>
      </c>
      <c r="J68" s="40"/>
      <c r="K68" s="41"/>
      <c r="L68" s="40"/>
      <c r="M68" s="42"/>
      <c r="N68" s="40">
        <v>2</v>
      </c>
      <c r="O68" s="41">
        <v>0</v>
      </c>
      <c r="P68" s="40">
        <f>N68-O68</f>
        <v>2</v>
      </c>
      <c r="Q68" s="42">
        <f t="shared" si="20"/>
        <v>0</v>
      </c>
      <c r="R68" s="42"/>
      <c r="S68" s="43"/>
      <c r="T68" s="42"/>
      <c r="U68" s="42"/>
      <c r="V68" s="40">
        <f t="shared" si="16"/>
        <v>32</v>
      </c>
      <c r="W68" s="40">
        <f t="shared" si="17"/>
        <v>9</v>
      </c>
      <c r="X68" s="40">
        <f t="shared" si="15"/>
        <v>23</v>
      </c>
      <c r="Y68" s="42">
        <f t="shared" si="18"/>
        <v>0.28125</v>
      </c>
    </row>
    <row r="69" spans="1:25" ht="14.6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10</v>
      </c>
      <c r="H69" s="40">
        <f t="shared" si="14"/>
        <v>5</v>
      </c>
      <c r="I69" s="42">
        <f t="shared" si="19"/>
        <v>0.66666666666666663</v>
      </c>
      <c r="J69" s="40"/>
      <c r="K69" s="41"/>
      <c r="L69" s="40"/>
      <c r="M69" s="42"/>
      <c r="N69" s="40">
        <v>2</v>
      </c>
      <c r="O69" s="41">
        <v>1</v>
      </c>
      <c r="P69" s="40">
        <f>N69-O69</f>
        <v>1</v>
      </c>
      <c r="Q69" s="42">
        <f t="shared" si="20"/>
        <v>0.5</v>
      </c>
      <c r="R69" s="42"/>
      <c r="S69" s="43"/>
      <c r="T69" s="42"/>
      <c r="U69" s="42"/>
      <c r="V69" s="40">
        <f t="shared" si="16"/>
        <v>17</v>
      </c>
      <c r="W69" s="40">
        <f t="shared" si="17"/>
        <v>11</v>
      </c>
      <c r="X69" s="40">
        <f t="shared" si="15"/>
        <v>6</v>
      </c>
      <c r="Y69" s="42">
        <f t="shared" si="18"/>
        <v>0.6470588235294118</v>
      </c>
    </row>
    <row r="70" spans="1:25" s="44" customFormat="1" ht="14.6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109</v>
      </c>
      <c r="H70" s="27">
        <f>SUM(H55:H69)</f>
        <v>57</v>
      </c>
      <c r="I70" s="28">
        <f t="shared" si="19"/>
        <v>0.65662650602409633</v>
      </c>
      <c r="J70" s="27">
        <f>SUM(J55:J69)</f>
        <v>9</v>
      </c>
      <c r="K70" s="27">
        <f>SUM(K55:K69)</f>
        <v>3</v>
      </c>
      <c r="L70" s="27">
        <f>J70-K70</f>
        <v>6</v>
      </c>
      <c r="M70" s="28">
        <f>K70/J70</f>
        <v>0.33333333333333331</v>
      </c>
      <c r="N70" s="27">
        <f>SUM(N55:N69)</f>
        <v>20</v>
      </c>
      <c r="O70" s="27">
        <f>SUM(O55:O69)</f>
        <v>8</v>
      </c>
      <c r="P70" s="27">
        <f>SUM(P55:P69)</f>
        <v>13</v>
      </c>
      <c r="Q70" s="28">
        <f t="shared" si="20"/>
        <v>0.4</v>
      </c>
      <c r="R70" s="28"/>
      <c r="S70" s="28"/>
      <c r="T70" s="28"/>
      <c r="U70" s="28"/>
      <c r="V70" s="27">
        <f>SUM(V55:V69)</f>
        <v>195</v>
      </c>
      <c r="W70" s="27">
        <f>SUM(W55:W69)</f>
        <v>120</v>
      </c>
      <c r="X70" s="27">
        <f>SUM(X55:X69)</f>
        <v>75</v>
      </c>
      <c r="Y70" s="28">
        <f t="shared" si="18"/>
        <v>0.61538461538461542</v>
      </c>
    </row>
    <row r="71" spans="1:25" ht="14.6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>
        <v>1</v>
      </c>
      <c r="P71" s="47">
        <f>N71-O71</f>
        <v>1</v>
      </c>
      <c r="Q71" s="49">
        <f t="shared" si="20"/>
        <v>0.5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1</v>
      </c>
      <c r="X71" s="47">
        <f t="shared" ref="X71:X84" si="24">V71-W71</f>
        <v>3</v>
      </c>
      <c r="Y71" s="49">
        <f t="shared" si="18"/>
        <v>0.25</v>
      </c>
    </row>
    <row r="72" spans="1:25" ht="14.6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13</v>
      </c>
      <c r="H72" s="47">
        <f t="shared" si="21"/>
        <v>1</v>
      </c>
      <c r="I72" s="49">
        <f t="shared" si="19"/>
        <v>0.9285714285714286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13</v>
      </c>
      <c r="X72" s="47">
        <f t="shared" si="24"/>
        <v>1</v>
      </c>
      <c r="Y72" s="49">
        <f t="shared" si="18"/>
        <v>0.9285714285714286</v>
      </c>
    </row>
    <row r="73" spans="1:25" ht="14.6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2</v>
      </c>
      <c r="H73" s="47">
        <f t="shared" si="21"/>
        <v>3</v>
      </c>
      <c r="I73" s="49">
        <f t="shared" si="19"/>
        <v>0.4</v>
      </c>
      <c r="J73" s="50">
        <v>5</v>
      </c>
      <c r="K73" s="48"/>
      <c r="L73" s="47">
        <f>J73-K73</f>
        <v>5</v>
      </c>
      <c r="M73" s="49">
        <f>K73/J73</f>
        <v>0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2</v>
      </c>
      <c r="X73" s="47">
        <f t="shared" si="24"/>
        <v>8</v>
      </c>
      <c r="Y73" s="49">
        <f t="shared" si="18"/>
        <v>0.2</v>
      </c>
    </row>
    <row r="74" spans="1:25" ht="14.6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31</v>
      </c>
      <c r="H74" s="47">
        <f t="shared" si="21"/>
        <v>30</v>
      </c>
      <c r="I74" s="49">
        <f t="shared" si="19"/>
        <v>0.50819672131147542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31</v>
      </c>
      <c r="X74" s="47">
        <f t="shared" si="24"/>
        <v>30</v>
      </c>
      <c r="Y74" s="49">
        <f t="shared" si="18"/>
        <v>0.50819672131147542</v>
      </c>
    </row>
    <row r="75" spans="1:25" ht="14.6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21"/>
        <v>0</v>
      </c>
      <c r="I75" s="49">
        <f t="shared" si="19"/>
        <v>1</v>
      </c>
      <c r="J75" s="50">
        <v>2</v>
      </c>
      <c r="K75" s="48">
        <v>1</v>
      </c>
      <c r="L75" s="47">
        <f>J75-K75</f>
        <v>1</v>
      </c>
      <c r="M75" s="49">
        <f>K75/J75</f>
        <v>0.5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16</v>
      </c>
      <c r="X75" s="47">
        <f t="shared" si="24"/>
        <v>2</v>
      </c>
      <c r="Y75" s="49">
        <f t="shared" si="18"/>
        <v>0.88888888888888884</v>
      </c>
    </row>
    <row r="76" spans="1:25" ht="14.6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5</v>
      </c>
      <c r="H76" s="47">
        <f t="shared" si="21"/>
        <v>12</v>
      </c>
      <c r="I76" s="49">
        <f t="shared" si="19"/>
        <v>0.29411764705882354</v>
      </c>
      <c r="J76" s="50"/>
      <c r="K76" s="48"/>
      <c r="L76" s="47"/>
      <c r="M76" s="49"/>
      <c r="N76" s="47">
        <v>5</v>
      </c>
      <c r="O76" s="48">
        <v>5</v>
      </c>
      <c r="P76" s="47">
        <f>N76-O76</f>
        <v>0</v>
      </c>
      <c r="Q76" s="49">
        <f>O76/N76</f>
        <v>1</v>
      </c>
      <c r="R76" s="49"/>
      <c r="S76" s="51"/>
      <c r="T76" s="49"/>
      <c r="U76" s="49"/>
      <c r="V76" s="47">
        <f t="shared" si="22"/>
        <v>22</v>
      </c>
      <c r="W76" s="47">
        <f t="shared" si="23"/>
        <v>10</v>
      </c>
      <c r="X76" s="47">
        <f t="shared" si="24"/>
        <v>12</v>
      </c>
      <c r="Y76" s="49">
        <f t="shared" si="18"/>
        <v>0.45454545454545453</v>
      </c>
    </row>
    <row r="77" spans="1:25" ht="14.6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0</v>
      </c>
      <c r="H77" s="47">
        <f t="shared" si="21"/>
        <v>7</v>
      </c>
      <c r="I77" s="49">
        <f t="shared" si="19"/>
        <v>0</v>
      </c>
      <c r="J77" s="50"/>
      <c r="K77" s="48"/>
      <c r="L77" s="47"/>
      <c r="M77" s="49"/>
      <c r="N77" s="47">
        <v>10</v>
      </c>
      <c r="O77" s="48">
        <v>0</v>
      </c>
      <c r="P77" s="47">
        <f>N77-O77</f>
        <v>10</v>
      </c>
      <c r="Q77" s="49">
        <f>O77/N77</f>
        <v>0</v>
      </c>
      <c r="R77" s="49"/>
      <c r="S77" s="51"/>
      <c r="T77" s="49"/>
      <c r="U77" s="49"/>
      <c r="V77" s="47">
        <f t="shared" si="22"/>
        <v>17</v>
      </c>
      <c r="W77" s="47">
        <f t="shared" si="23"/>
        <v>0</v>
      </c>
      <c r="X77" s="47">
        <f t="shared" si="24"/>
        <v>17</v>
      </c>
      <c r="Y77" s="49">
        <f t="shared" si="18"/>
        <v>0</v>
      </c>
    </row>
    <row r="78" spans="1:25" ht="14.6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16</v>
      </c>
      <c r="H78" s="47">
        <f t="shared" si="21"/>
        <v>12</v>
      </c>
      <c r="I78" s="49">
        <f t="shared" si="19"/>
        <v>0.5714285714285714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4</v>
      </c>
      <c r="P78" s="47">
        <f>N78-O78</f>
        <v>3</v>
      </c>
      <c r="Q78" s="49">
        <f>O78/N78</f>
        <v>0.5714285714285714</v>
      </c>
      <c r="R78" s="49"/>
      <c r="S78" s="51"/>
      <c r="T78" s="49"/>
      <c r="U78" s="49"/>
      <c r="V78" s="47">
        <f t="shared" si="22"/>
        <v>39</v>
      </c>
      <c r="W78" s="47">
        <f t="shared" si="23"/>
        <v>20</v>
      </c>
      <c r="X78" s="47">
        <f t="shared" si="24"/>
        <v>19</v>
      </c>
      <c r="Y78" s="49">
        <f t="shared" si="18"/>
        <v>0.51282051282051277</v>
      </c>
    </row>
    <row r="79" spans="1:25" ht="14.6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9</v>
      </c>
      <c r="H79" s="47">
        <f t="shared" si="21"/>
        <v>1</v>
      </c>
      <c r="I79" s="49">
        <f t="shared" si="19"/>
        <v>0.9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9</v>
      </c>
      <c r="X79" s="47">
        <f t="shared" si="24"/>
        <v>1</v>
      </c>
      <c r="Y79" s="49">
        <f t="shared" si="18"/>
        <v>0.9</v>
      </c>
    </row>
    <row r="80" spans="1:25" ht="14.6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9</v>
      </c>
      <c r="H80" s="47">
        <f t="shared" si="21"/>
        <v>1</v>
      </c>
      <c r="I80" s="49">
        <f t="shared" si="19"/>
        <v>0.9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9</v>
      </c>
      <c r="X80" s="47">
        <f t="shared" si="24"/>
        <v>1</v>
      </c>
      <c r="Y80" s="49">
        <f t="shared" si="18"/>
        <v>0.9</v>
      </c>
    </row>
    <row r="81" spans="1:25" ht="14.6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9</v>
      </c>
      <c r="H81" s="47">
        <f t="shared" si="21"/>
        <v>1</v>
      </c>
      <c r="I81" s="49">
        <f t="shared" si="19"/>
        <v>0.9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9</v>
      </c>
      <c r="X81" s="47">
        <f t="shared" si="24"/>
        <v>1</v>
      </c>
      <c r="Y81" s="49">
        <f t="shared" si="18"/>
        <v>0.9</v>
      </c>
    </row>
    <row r="82" spans="1:25" ht="14.6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4</v>
      </c>
      <c r="H82" s="47">
        <f t="shared" si="21"/>
        <v>4</v>
      </c>
      <c r="I82" s="49">
        <f t="shared" si="19"/>
        <v>0.5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4</v>
      </c>
      <c r="X82" s="47">
        <f t="shared" si="24"/>
        <v>4</v>
      </c>
      <c r="Y82" s="49">
        <f t="shared" si="18"/>
        <v>0.5</v>
      </c>
    </row>
    <row r="83" spans="1:25" ht="14.6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6</v>
      </c>
      <c r="H83" s="47">
        <f t="shared" si="21"/>
        <v>3</v>
      </c>
      <c r="I83" s="49">
        <f t="shared" si="19"/>
        <v>0.66666666666666663</v>
      </c>
      <c r="J83" s="50"/>
      <c r="K83" s="48"/>
      <c r="L83" s="47"/>
      <c r="M83" s="49"/>
      <c r="N83" s="47">
        <v>2</v>
      </c>
      <c r="O83" s="48">
        <v>0</v>
      </c>
      <c r="P83" s="47">
        <f>N83-O83</f>
        <v>2</v>
      </c>
      <c r="Q83" s="49">
        <f>O83/N83</f>
        <v>0</v>
      </c>
      <c r="R83" s="49"/>
      <c r="S83" s="51"/>
      <c r="T83" s="49"/>
      <c r="U83" s="49"/>
      <c r="V83" s="47">
        <f t="shared" si="22"/>
        <v>11</v>
      </c>
      <c r="W83" s="47">
        <f t="shared" si="23"/>
        <v>6</v>
      </c>
      <c r="X83" s="47">
        <f t="shared" si="24"/>
        <v>5</v>
      </c>
      <c r="Y83" s="49">
        <f t="shared" si="18"/>
        <v>0.54545454545454541</v>
      </c>
    </row>
    <row r="84" spans="1:25" ht="14.6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3</v>
      </c>
      <c r="H84" s="47">
        <f t="shared" si="21"/>
        <v>5</v>
      </c>
      <c r="I84" s="49">
        <f t="shared" si="19"/>
        <v>0.375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3</v>
      </c>
      <c r="X84" s="47">
        <f t="shared" si="24"/>
        <v>7</v>
      </c>
      <c r="Y84" s="49">
        <f t="shared" si="18"/>
        <v>0.3</v>
      </c>
    </row>
    <row r="85" spans="1:25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122</v>
      </c>
      <c r="H85" s="27">
        <f>SUM(H71:H84)</f>
        <v>82</v>
      </c>
      <c r="I85" s="28">
        <f t="shared" si="19"/>
        <v>0.59803921568627449</v>
      </c>
      <c r="J85" s="27">
        <f>SUM(J71:J84)</f>
        <v>11</v>
      </c>
      <c r="K85" s="27">
        <f>SUM(K71:K84)</f>
        <v>1</v>
      </c>
      <c r="L85" s="27">
        <f>J85-K85</f>
        <v>10</v>
      </c>
      <c r="M85" s="28">
        <f>K85/J85</f>
        <v>9.0909090909090912E-2</v>
      </c>
      <c r="N85" s="27">
        <f>SUM(N71:N84)</f>
        <v>29</v>
      </c>
      <c r="O85" s="27">
        <f>SUM(O71:O84)</f>
        <v>10</v>
      </c>
      <c r="P85" s="27">
        <f>SUM(P71:P84)</f>
        <v>19</v>
      </c>
      <c r="Q85" s="28">
        <f>O85/N85</f>
        <v>0.34482758620689657</v>
      </c>
      <c r="R85" s="28"/>
      <c r="S85" s="28"/>
      <c r="T85" s="28"/>
      <c r="U85" s="28"/>
      <c r="V85" s="27">
        <f>SUM(V71:V84)</f>
        <v>244</v>
      </c>
      <c r="W85" s="27">
        <f>SUM(W71:W84)</f>
        <v>133</v>
      </c>
      <c r="X85" s="27">
        <f>SUM(X71:X84)</f>
        <v>111</v>
      </c>
      <c r="Y85" s="28">
        <f t="shared" si="18"/>
        <v>0.54508196721311475</v>
      </c>
    </row>
    <row r="86" spans="1:25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993</v>
      </c>
      <c r="G86" s="27">
        <f>G38+G54+G70+G85</f>
        <v>687</v>
      </c>
      <c r="H86" s="27">
        <f>H38+H54+H70+H85</f>
        <v>306</v>
      </c>
      <c r="I86" s="28">
        <f t="shared" si="19"/>
        <v>0.69184290030211482</v>
      </c>
      <c r="J86" s="27">
        <f>J38+J54+J70+J85</f>
        <v>83</v>
      </c>
      <c r="K86" s="27">
        <f>K38+K54+K70+K85</f>
        <v>45</v>
      </c>
      <c r="L86" s="27">
        <f>L38+L54+L70+L85</f>
        <v>38</v>
      </c>
      <c r="M86" s="28">
        <f>K86/J86</f>
        <v>0.54216867469879515</v>
      </c>
      <c r="N86" s="27">
        <f>N38+N54+N70+N85</f>
        <v>172</v>
      </c>
      <c r="O86" s="27">
        <f>O38+O54+O70+O85</f>
        <v>78</v>
      </c>
      <c r="P86" s="27">
        <f>P38+P54+P70+P85</f>
        <v>95</v>
      </c>
      <c r="Q86" s="28">
        <f>O86/N86</f>
        <v>0.45348837209302323</v>
      </c>
      <c r="R86" s="53">
        <f>R38+R54</f>
        <v>9</v>
      </c>
      <c r="S86" s="53">
        <f>S38+S54</f>
        <v>2</v>
      </c>
      <c r="T86" s="53">
        <f>T38+T54</f>
        <v>7</v>
      </c>
      <c r="U86" s="28">
        <f>S86/R86</f>
        <v>0.22222222222222221</v>
      </c>
      <c r="V86" s="27">
        <f>V38+V54+V70+V85</f>
        <v>1257</v>
      </c>
      <c r="W86" s="27">
        <f>G86+K86+O86+S86</f>
        <v>812</v>
      </c>
      <c r="X86" s="27">
        <f>V86-W86</f>
        <v>445</v>
      </c>
      <c r="Y86" s="28">
        <f t="shared" si="18"/>
        <v>0.64598249801113761</v>
      </c>
    </row>
    <row r="87" spans="1:25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25" ht="12.7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25" ht="12.75" customHeight="1">
      <c r="A92" s="99" t="s">
        <v>240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461</v>
      </c>
      <c r="G96" s="58">
        <f t="shared" si="25"/>
        <v>318</v>
      </c>
      <c r="H96" s="58">
        <f t="shared" si="25"/>
        <v>143</v>
      </c>
      <c r="I96" s="59">
        <f t="shared" si="25"/>
        <v>0.68980477223427328</v>
      </c>
      <c r="J96" s="58">
        <f t="shared" si="25"/>
        <v>41</v>
      </c>
      <c r="K96" s="58">
        <f t="shared" si="25"/>
        <v>22</v>
      </c>
      <c r="L96" s="58">
        <f t="shared" si="25"/>
        <v>19</v>
      </c>
      <c r="M96" s="59">
        <f t="shared" si="25"/>
        <v>0.53658536585365857</v>
      </c>
      <c r="N96" s="58">
        <f t="shared" si="25"/>
        <v>103</v>
      </c>
      <c r="O96" s="58">
        <f t="shared" si="25"/>
        <v>52</v>
      </c>
      <c r="P96" s="58">
        <f t="shared" si="25"/>
        <v>51</v>
      </c>
      <c r="Q96" s="59">
        <f t="shared" si="25"/>
        <v>0.50485436893203883</v>
      </c>
      <c r="R96" s="58">
        <f t="shared" si="25"/>
        <v>4</v>
      </c>
      <c r="S96" s="58">
        <f t="shared" si="25"/>
        <v>2</v>
      </c>
      <c r="T96" s="58">
        <f t="shared" si="25"/>
        <v>2</v>
      </c>
      <c r="U96" s="59">
        <f t="shared" si="25"/>
        <v>0.5</v>
      </c>
      <c r="V96" s="58">
        <f t="shared" si="25"/>
        <v>609</v>
      </c>
      <c r="W96" s="58">
        <f t="shared" si="25"/>
        <v>394</v>
      </c>
      <c r="X96" s="58">
        <f t="shared" si="25"/>
        <v>215</v>
      </c>
      <c r="Y96" s="59">
        <f t="shared" si="25"/>
        <v>0.64696223316912971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138</v>
      </c>
      <c r="H97" s="60">
        <f t="shared" si="26"/>
        <v>24</v>
      </c>
      <c r="I97" s="61">
        <f t="shared" si="26"/>
        <v>0.85185185185185186</v>
      </c>
      <c r="J97" s="60">
        <f t="shared" si="26"/>
        <v>22</v>
      </c>
      <c r="K97" s="60">
        <f t="shared" si="26"/>
        <v>19</v>
      </c>
      <c r="L97" s="60">
        <f t="shared" si="26"/>
        <v>3</v>
      </c>
      <c r="M97" s="61">
        <f t="shared" si="26"/>
        <v>0.86363636363636365</v>
      </c>
      <c r="N97" s="60">
        <f t="shared" si="26"/>
        <v>20</v>
      </c>
      <c r="O97" s="60">
        <f t="shared" si="26"/>
        <v>8</v>
      </c>
      <c r="P97" s="60">
        <f t="shared" si="26"/>
        <v>12</v>
      </c>
      <c r="Q97" s="61">
        <f t="shared" si="26"/>
        <v>0.4</v>
      </c>
      <c r="R97" s="60">
        <f t="shared" si="26"/>
        <v>5</v>
      </c>
      <c r="S97" s="60">
        <f t="shared" si="26"/>
        <v>0</v>
      </c>
      <c r="T97" s="60">
        <f t="shared" si="26"/>
        <v>5</v>
      </c>
      <c r="U97" s="61">
        <f t="shared" si="26"/>
        <v>0</v>
      </c>
      <c r="V97" s="60">
        <f t="shared" si="26"/>
        <v>209</v>
      </c>
      <c r="W97" s="60">
        <f t="shared" si="26"/>
        <v>165</v>
      </c>
      <c r="X97" s="60">
        <f t="shared" si="26"/>
        <v>44</v>
      </c>
      <c r="Y97" s="61">
        <f t="shared" si="26"/>
        <v>0.78947368421052633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109</v>
      </c>
      <c r="H98" s="62">
        <f t="shared" si="27"/>
        <v>57</v>
      </c>
      <c r="I98" s="63">
        <f t="shared" si="27"/>
        <v>0.65662650602409633</v>
      </c>
      <c r="J98" s="62">
        <f t="shared" si="27"/>
        <v>9</v>
      </c>
      <c r="K98" s="62">
        <f t="shared" si="27"/>
        <v>3</v>
      </c>
      <c r="L98" s="62">
        <f t="shared" si="27"/>
        <v>6</v>
      </c>
      <c r="M98" s="63">
        <f t="shared" si="27"/>
        <v>0.33333333333333331</v>
      </c>
      <c r="N98" s="62">
        <f t="shared" si="27"/>
        <v>20</v>
      </c>
      <c r="O98" s="62">
        <f t="shared" si="27"/>
        <v>8</v>
      </c>
      <c r="P98" s="62">
        <f t="shared" si="27"/>
        <v>13</v>
      </c>
      <c r="Q98" s="63">
        <f t="shared" si="27"/>
        <v>0.4</v>
      </c>
      <c r="R98" s="63"/>
      <c r="S98" s="63"/>
      <c r="T98" s="63"/>
      <c r="U98" s="63"/>
      <c r="V98" s="62">
        <f>V70</f>
        <v>195</v>
      </c>
      <c r="W98" s="62">
        <f>W70</f>
        <v>120</v>
      </c>
      <c r="X98" s="62">
        <f>X70</f>
        <v>75</v>
      </c>
      <c r="Y98" s="63">
        <f>Y70</f>
        <v>0.61538461538461542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122</v>
      </c>
      <c r="H99" s="64">
        <f t="shared" si="28"/>
        <v>82</v>
      </c>
      <c r="I99" s="65">
        <f t="shared" si="28"/>
        <v>0.59803921568627449</v>
      </c>
      <c r="J99" s="64">
        <f t="shared" si="28"/>
        <v>11</v>
      </c>
      <c r="K99" s="64">
        <f t="shared" si="28"/>
        <v>1</v>
      </c>
      <c r="L99" s="64">
        <f t="shared" si="28"/>
        <v>10</v>
      </c>
      <c r="M99" s="65">
        <f t="shared" si="28"/>
        <v>9.0909090909090912E-2</v>
      </c>
      <c r="N99" s="64">
        <f t="shared" si="28"/>
        <v>29</v>
      </c>
      <c r="O99" s="64">
        <f t="shared" si="28"/>
        <v>10</v>
      </c>
      <c r="P99" s="64">
        <f t="shared" si="28"/>
        <v>19</v>
      </c>
      <c r="Q99" s="65">
        <f t="shared" si="28"/>
        <v>0.34482758620689657</v>
      </c>
      <c r="R99" s="65"/>
      <c r="S99" s="65"/>
      <c r="T99" s="65"/>
      <c r="U99" s="65"/>
      <c r="V99" s="64">
        <f>V85</f>
        <v>244</v>
      </c>
      <c r="W99" s="64">
        <f>W85</f>
        <v>133</v>
      </c>
      <c r="X99" s="64">
        <f>X85</f>
        <v>111</v>
      </c>
      <c r="Y99" s="65">
        <f>Y85</f>
        <v>0.54508196721311475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993</v>
      </c>
      <c r="G100" s="18">
        <f t="shared" si="29"/>
        <v>687</v>
      </c>
      <c r="H100" s="18">
        <f t="shared" si="29"/>
        <v>306</v>
      </c>
      <c r="I100" s="66">
        <f t="shared" si="29"/>
        <v>0.69184290030211482</v>
      </c>
      <c r="J100" s="18">
        <f t="shared" si="29"/>
        <v>83</v>
      </c>
      <c r="K100" s="18">
        <f t="shared" si="29"/>
        <v>45</v>
      </c>
      <c r="L100" s="18">
        <f t="shared" si="29"/>
        <v>38</v>
      </c>
      <c r="M100" s="66">
        <f t="shared" si="29"/>
        <v>0.54216867469879515</v>
      </c>
      <c r="N100" s="18">
        <f t="shared" si="29"/>
        <v>172</v>
      </c>
      <c r="O100" s="18">
        <f t="shared" si="29"/>
        <v>78</v>
      </c>
      <c r="P100" s="18">
        <f t="shared" si="29"/>
        <v>95</v>
      </c>
      <c r="Q100" s="66">
        <f t="shared" si="29"/>
        <v>0.45348837209302323</v>
      </c>
      <c r="R100" s="67">
        <f t="shared" ref="R100:X100" si="30">R86</f>
        <v>9</v>
      </c>
      <c r="S100" s="67">
        <f t="shared" si="30"/>
        <v>2</v>
      </c>
      <c r="T100" s="67">
        <f t="shared" si="30"/>
        <v>7</v>
      </c>
      <c r="U100" s="66">
        <f t="shared" si="30"/>
        <v>0.22222222222222221</v>
      </c>
      <c r="V100" s="18">
        <f t="shared" si="30"/>
        <v>1257</v>
      </c>
      <c r="W100" s="18">
        <f t="shared" si="30"/>
        <v>812</v>
      </c>
      <c r="X100" s="18">
        <f t="shared" si="30"/>
        <v>445</v>
      </c>
      <c r="Y100" s="66">
        <f>W100/V100</f>
        <v>0.64598249801113761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11" spans="1:25" ht="38.85" customHeight="1">
      <c r="E111" s="124" t="s">
        <v>34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 customHeight="1">
      <c r="E113" s="128" t="s">
        <v>6</v>
      </c>
      <c r="F113" s="128"/>
      <c r="G113" s="128"/>
      <c r="H113" s="128"/>
      <c r="I113" s="129">
        <f>F86+J86</f>
        <v>1076</v>
      </c>
      <c r="J113" s="129"/>
      <c r="K113" s="129"/>
      <c r="L113" s="130">
        <f>G86+K86</f>
        <v>732</v>
      </c>
      <c r="M113" s="130"/>
      <c r="N113" s="130"/>
      <c r="O113" s="130">
        <f>I113-L113</f>
        <v>344</v>
      </c>
      <c r="P113" s="130"/>
      <c r="Q113" s="130"/>
      <c r="R113" s="131">
        <f>L113/I113</f>
        <v>0.6802973977695167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80</v>
      </c>
      <c r="M114" s="130"/>
      <c r="N114" s="130"/>
      <c r="O114" s="130">
        <f>I114-L114</f>
        <v>101</v>
      </c>
      <c r="P114" s="130"/>
      <c r="Q114" s="130"/>
      <c r="R114" s="131">
        <f>L114/I114</f>
        <v>0.44198895027624308</v>
      </c>
      <c r="S114" s="131"/>
      <c r="T114" s="131"/>
    </row>
    <row r="115" spans="5:20" ht="15.75" customHeight="1">
      <c r="E115" s="128" t="s">
        <v>8</v>
      </c>
      <c r="F115" s="128"/>
      <c r="G115" s="128"/>
      <c r="H115" s="128"/>
      <c r="I115" s="129">
        <f>SUM(I113:I114)</f>
        <v>1257</v>
      </c>
      <c r="J115" s="129"/>
      <c r="K115" s="129"/>
      <c r="L115" s="130">
        <f>SUM(L113:L114)</f>
        <v>812</v>
      </c>
      <c r="M115" s="130"/>
      <c r="N115" s="130"/>
      <c r="O115" s="130">
        <f>SUM(O113:O114)</f>
        <v>445</v>
      </c>
      <c r="P115" s="130"/>
      <c r="Q115" s="130"/>
      <c r="R115" s="131">
        <f>L115/I115</f>
        <v>0.64598249801113761</v>
      </c>
      <c r="S115" s="131"/>
      <c r="T115" s="131"/>
    </row>
    <row r="116" spans="5:20" ht="15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 ht="31.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2.7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25.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4.65" customHeight="1">
      <c r="E121" s="68" t="s">
        <v>54</v>
      </c>
      <c r="F121" s="71">
        <v>1975</v>
      </c>
      <c r="G121" s="71">
        <v>804</v>
      </c>
      <c r="H121" s="71">
        <f>F121-G121</f>
        <v>1171</v>
      </c>
      <c r="I121" s="72">
        <f>G121/F121</f>
        <v>0.4070886075949367</v>
      </c>
      <c r="J121" s="71">
        <v>450</v>
      </c>
      <c r="K121" s="71">
        <v>95</v>
      </c>
      <c r="L121" s="71">
        <f>J121-K121</f>
        <v>355</v>
      </c>
      <c r="M121" s="72">
        <f>K121/J121</f>
        <v>0.21111111111111111</v>
      </c>
    </row>
    <row r="122" spans="5:20" ht="14.65" customHeight="1">
      <c r="E122" s="68" t="s">
        <v>99</v>
      </c>
      <c r="F122" s="71">
        <v>1371</v>
      </c>
      <c r="G122" s="71">
        <v>410</v>
      </c>
      <c r="H122" s="71">
        <f>F122-G122</f>
        <v>961</v>
      </c>
      <c r="I122" s="72">
        <f>G122/F122</f>
        <v>0.29905178701677609</v>
      </c>
      <c r="J122" s="71">
        <v>415</v>
      </c>
      <c r="K122" s="71">
        <v>69</v>
      </c>
      <c r="L122" s="71">
        <f>J122-K122</f>
        <v>346</v>
      </c>
      <c r="M122" s="72">
        <f>K122/J122</f>
        <v>0.16626506024096385</v>
      </c>
    </row>
    <row r="123" spans="5:20" ht="14.65" customHeight="1">
      <c r="E123" s="68" t="s">
        <v>123</v>
      </c>
      <c r="F123" s="71">
        <v>1440</v>
      </c>
      <c r="G123" s="71">
        <v>400</v>
      </c>
      <c r="H123" s="71">
        <f>F123-G123</f>
        <v>1040</v>
      </c>
      <c r="I123" s="72">
        <f>G123/F123</f>
        <v>0.27777777777777779</v>
      </c>
      <c r="J123" s="71">
        <v>373</v>
      </c>
      <c r="K123" s="71">
        <v>62</v>
      </c>
      <c r="L123" s="71">
        <f>J123-K123</f>
        <v>311</v>
      </c>
      <c r="M123" s="72">
        <f>K123/J123</f>
        <v>0.16621983914209115</v>
      </c>
    </row>
    <row r="124" spans="5:20" ht="14.65" customHeight="1">
      <c r="E124" s="68" t="s">
        <v>146</v>
      </c>
      <c r="F124" s="71">
        <v>1950</v>
      </c>
      <c r="G124" s="71">
        <v>718</v>
      </c>
      <c r="H124" s="71">
        <f>F124-G124</f>
        <v>1232</v>
      </c>
      <c r="I124" s="72">
        <f>G124/F124</f>
        <v>0.36820512820512818</v>
      </c>
      <c r="J124" s="71">
        <v>463</v>
      </c>
      <c r="K124" s="71">
        <v>59</v>
      </c>
      <c r="L124" s="71">
        <f>J124-K124</f>
        <v>404</v>
      </c>
      <c r="M124" s="72">
        <f>K124/J124</f>
        <v>0.12742980561555076</v>
      </c>
    </row>
    <row r="125" spans="5:20" ht="12.75" customHeight="1">
      <c r="E125" s="68" t="s">
        <v>175</v>
      </c>
      <c r="F125" s="68">
        <f>F121+F122+F123+F124</f>
        <v>6736</v>
      </c>
      <c r="G125" s="68">
        <f>G121+G122+G123+G124</f>
        <v>2332</v>
      </c>
      <c r="H125" s="68">
        <f>H121+H122+H123+H124</f>
        <v>4404</v>
      </c>
      <c r="I125" s="73">
        <f>G125/F125</f>
        <v>0.34619952494061756</v>
      </c>
      <c r="J125" s="68">
        <f>J121+J122+J123+J124</f>
        <v>1701</v>
      </c>
      <c r="K125" s="68">
        <f>K121+K122+K123+K124</f>
        <v>285</v>
      </c>
      <c r="L125" s="68">
        <f>L121+L122+L123+L124</f>
        <v>1416</v>
      </c>
      <c r="M125" s="73">
        <f>K125/J125</f>
        <v>0.16754850088183421</v>
      </c>
    </row>
    <row r="126" spans="5:20" ht="12.75" customHeight="1">
      <c r="E126" s="74" t="s">
        <v>184</v>
      </c>
      <c r="H126" s="75"/>
    </row>
    <row r="127" spans="5:20" ht="12.75" customHeight="1">
      <c r="E127" s="74" t="s">
        <v>185</v>
      </c>
      <c r="H127" s="75"/>
    </row>
    <row r="137" spans="1:21" ht="12.7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2.7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2.7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2.75" customHeight="1">
      <c r="A140" s="99" t="s">
        <v>239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2.7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2.7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2.75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502</v>
      </c>
      <c r="G143" s="76">
        <f t="shared" si="31"/>
        <v>340</v>
      </c>
      <c r="H143" s="76">
        <f>F143-G143</f>
        <v>162</v>
      </c>
      <c r="I143" s="77">
        <f>G143/F143</f>
        <v>0.67729083665338641</v>
      </c>
      <c r="J143" s="78">
        <f t="shared" ref="J143:K147" si="32">F121</f>
        <v>1975</v>
      </c>
      <c r="K143" s="78">
        <f t="shared" si="32"/>
        <v>804</v>
      </c>
      <c r="L143" s="79">
        <f>J143-K143</f>
        <v>1171</v>
      </c>
      <c r="M143" s="77">
        <f>K143/J143</f>
        <v>0.4070886075949367</v>
      </c>
      <c r="N143" s="76">
        <f t="shared" ref="N143:O147" si="33">N96+R96</f>
        <v>107</v>
      </c>
      <c r="O143" s="76">
        <f t="shared" si="33"/>
        <v>54</v>
      </c>
      <c r="P143" s="76">
        <f>N143-O143</f>
        <v>53</v>
      </c>
      <c r="Q143" s="77">
        <f>O143/N143</f>
        <v>0.50467289719626163</v>
      </c>
      <c r="R143" s="78">
        <f t="shared" ref="R143:S147" si="34">J121</f>
        <v>450</v>
      </c>
      <c r="S143" s="78">
        <f t="shared" si="34"/>
        <v>95</v>
      </c>
      <c r="T143" s="79">
        <f>R143-S143</f>
        <v>355</v>
      </c>
      <c r="U143" s="77">
        <f>S143/R143</f>
        <v>0.21111111111111111</v>
      </c>
    </row>
    <row r="144" spans="1:21" ht="12.75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157</v>
      </c>
      <c r="H144" s="80">
        <f>F144-G144</f>
        <v>27</v>
      </c>
      <c r="I144" s="81">
        <f>G144/F144</f>
        <v>0.85326086956521741</v>
      </c>
      <c r="J144" s="82">
        <f t="shared" si="32"/>
        <v>1371</v>
      </c>
      <c r="K144" s="82">
        <f t="shared" si="32"/>
        <v>410</v>
      </c>
      <c r="L144" s="83">
        <f>J144-K144</f>
        <v>961</v>
      </c>
      <c r="M144" s="81">
        <f>K144/J144</f>
        <v>0.29905178701677609</v>
      </c>
      <c r="N144" s="80">
        <f t="shared" si="33"/>
        <v>25</v>
      </c>
      <c r="O144" s="80">
        <f t="shared" si="33"/>
        <v>8</v>
      </c>
      <c r="P144" s="80">
        <f>N144-O144</f>
        <v>17</v>
      </c>
      <c r="Q144" s="81">
        <f>O144/N144</f>
        <v>0.32</v>
      </c>
      <c r="R144" s="82">
        <f t="shared" si="34"/>
        <v>415</v>
      </c>
      <c r="S144" s="82">
        <f t="shared" si="34"/>
        <v>69</v>
      </c>
      <c r="T144" s="83">
        <f>R144-S144</f>
        <v>346</v>
      </c>
      <c r="U144" s="81">
        <f>S144/R144</f>
        <v>0.16626506024096385</v>
      </c>
    </row>
    <row r="145" spans="1:21" ht="12.75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112</v>
      </c>
      <c r="H145" s="84">
        <f>F145-G145</f>
        <v>63</v>
      </c>
      <c r="I145" s="85">
        <f>G145/F145</f>
        <v>0.64</v>
      </c>
      <c r="J145" s="86">
        <f t="shared" si="32"/>
        <v>1440</v>
      </c>
      <c r="K145" s="86">
        <f t="shared" si="32"/>
        <v>400</v>
      </c>
      <c r="L145" s="87">
        <f>J145-K145</f>
        <v>1040</v>
      </c>
      <c r="M145" s="85">
        <f>K145/J145</f>
        <v>0.27777777777777779</v>
      </c>
      <c r="N145" s="84">
        <f t="shared" si="33"/>
        <v>20</v>
      </c>
      <c r="O145" s="84">
        <f t="shared" si="33"/>
        <v>8</v>
      </c>
      <c r="P145" s="84">
        <f>N145-O145</f>
        <v>12</v>
      </c>
      <c r="Q145" s="85">
        <f>O145/N145</f>
        <v>0.4</v>
      </c>
      <c r="R145" s="86">
        <f t="shared" si="34"/>
        <v>373</v>
      </c>
      <c r="S145" s="86">
        <f t="shared" si="34"/>
        <v>62</v>
      </c>
      <c r="T145" s="87">
        <f>R145-S145</f>
        <v>311</v>
      </c>
      <c r="U145" s="85">
        <f>S145/R145</f>
        <v>0.16621983914209115</v>
      </c>
    </row>
    <row r="146" spans="1:21" ht="12.75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123</v>
      </c>
      <c r="H146" s="88">
        <f>F146-G146</f>
        <v>92</v>
      </c>
      <c r="I146" s="89">
        <f>G146/F146</f>
        <v>0.5720930232558139</v>
      </c>
      <c r="J146" s="90">
        <f t="shared" si="32"/>
        <v>1950</v>
      </c>
      <c r="K146" s="90">
        <f t="shared" si="32"/>
        <v>718</v>
      </c>
      <c r="L146" s="91">
        <f>J146-K146</f>
        <v>1232</v>
      </c>
      <c r="M146" s="89">
        <f>K146/J146</f>
        <v>0.36820512820512818</v>
      </c>
      <c r="N146" s="88">
        <f t="shared" si="33"/>
        <v>29</v>
      </c>
      <c r="O146" s="88">
        <f t="shared" si="33"/>
        <v>10</v>
      </c>
      <c r="P146" s="88">
        <f>N146-O146</f>
        <v>19</v>
      </c>
      <c r="Q146" s="89">
        <f>O146/N146</f>
        <v>0.34482758620689657</v>
      </c>
      <c r="R146" s="90">
        <f t="shared" si="34"/>
        <v>463</v>
      </c>
      <c r="S146" s="90">
        <f t="shared" si="34"/>
        <v>59</v>
      </c>
      <c r="T146" s="91">
        <f>R146-S146</f>
        <v>404</v>
      </c>
      <c r="U146" s="89">
        <f>S146/R146</f>
        <v>0.12742980561555076</v>
      </c>
    </row>
    <row r="147" spans="1:21" ht="12.75" customHeight="1">
      <c r="A147" s="138" t="s">
        <v>175</v>
      </c>
      <c r="B147" s="138"/>
      <c r="C147" s="138"/>
      <c r="D147" s="138"/>
      <c r="E147" s="138"/>
      <c r="F147" s="92">
        <f t="shared" si="31"/>
        <v>1076</v>
      </c>
      <c r="G147" s="92">
        <f t="shared" si="31"/>
        <v>732</v>
      </c>
      <c r="H147" s="92">
        <f>F147-G147</f>
        <v>344</v>
      </c>
      <c r="I147" s="93">
        <f>G147/F147</f>
        <v>0.6802973977695167</v>
      </c>
      <c r="J147" s="94">
        <f t="shared" si="32"/>
        <v>6736</v>
      </c>
      <c r="K147" s="94">
        <f t="shared" si="32"/>
        <v>2332</v>
      </c>
      <c r="L147" s="95">
        <f>J147-K147</f>
        <v>4404</v>
      </c>
      <c r="M147" s="93">
        <f>K147/J147</f>
        <v>0.34619952494061756</v>
      </c>
      <c r="N147" s="92">
        <f t="shared" si="33"/>
        <v>181</v>
      </c>
      <c r="O147" s="92">
        <f t="shared" si="33"/>
        <v>80</v>
      </c>
      <c r="P147" s="92">
        <f>N147-O147</f>
        <v>101</v>
      </c>
      <c r="Q147" s="93">
        <f>O147/N147</f>
        <v>0.44198895027624308</v>
      </c>
      <c r="R147" s="94">
        <f t="shared" si="34"/>
        <v>1701</v>
      </c>
      <c r="S147" s="94">
        <f t="shared" si="34"/>
        <v>285</v>
      </c>
      <c r="T147" s="95">
        <f>R147-S147</f>
        <v>1416</v>
      </c>
      <c r="U147" s="93">
        <f>S147/R147</f>
        <v>0.16754850088183421</v>
      </c>
    </row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511811023622047" right="0.511811023622047" top="1.082677165354331" bottom="1.082677165354331" header="0.78740157480314998" footer="0.78740157480314998"/>
  <pageSetup paperSize="0" fitToWidth="0" fitToHeight="0" pageOrder="overThenDown" orientation="portrait" horizontalDpi="0" verticalDpi="0" copies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workbookViewId="0">
      <selection sqref="A1:Y1"/>
    </sheetView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8" width="5.125" customWidth="1"/>
    <col min="9" max="9" width="10.375" customWidth="1"/>
    <col min="10" max="12" width="5.125" customWidth="1"/>
    <col min="13" max="13" width="9.375" customWidth="1"/>
    <col min="14" max="16" width="5.125" customWidth="1"/>
    <col min="17" max="17" width="6.625" customWidth="1"/>
    <col min="18" max="25" width="5.125" customWidth="1"/>
    <col min="26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241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4.6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11</v>
      </c>
      <c r="H8" s="23">
        <f>F8-G8</f>
        <v>3</v>
      </c>
      <c r="I8" s="25">
        <f>G8/F8</f>
        <v>0.7857142857142857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11</v>
      </c>
      <c r="X8" s="23">
        <f t="shared" ref="X8:X37" si="2">V8-W8</f>
        <v>3</v>
      </c>
      <c r="Y8" s="25">
        <f t="shared" ref="Y8:Y39" si="3">W8/V8</f>
        <v>0.7857142857142857</v>
      </c>
    </row>
    <row r="9" spans="1:25" ht="14.6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26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10</v>
      </c>
      <c r="P9" s="23">
        <f>N9-O9</f>
        <v>0</v>
      </c>
      <c r="Q9" s="25">
        <f>O9/N9</f>
        <v>1</v>
      </c>
      <c r="R9" s="23"/>
      <c r="S9" s="24"/>
      <c r="T9" s="23"/>
      <c r="U9" s="25"/>
      <c r="V9" s="23">
        <f t="shared" si="0"/>
        <v>37</v>
      </c>
      <c r="W9" s="23">
        <f t="shared" si="1"/>
        <v>37</v>
      </c>
      <c r="X9" s="23">
        <f t="shared" si="2"/>
        <v>0</v>
      </c>
      <c r="Y9" s="25">
        <f t="shared" si="3"/>
        <v>1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0</v>
      </c>
      <c r="H10" s="23">
        <f>F10-G10</f>
        <v>20</v>
      </c>
      <c r="I10" s="25">
        <f>G10/F10</f>
        <v>0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0</v>
      </c>
      <c r="X10" s="23">
        <f t="shared" si="2"/>
        <v>22</v>
      </c>
      <c r="Y10" s="25">
        <f t="shared" si="3"/>
        <v>0</v>
      </c>
    </row>
    <row r="11" spans="1:25" ht="14.6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6</v>
      </c>
      <c r="P11" s="23">
        <f>N11-O11</f>
        <v>4</v>
      </c>
      <c r="Q11" s="25">
        <f>O11/N11</f>
        <v>0.6</v>
      </c>
      <c r="R11" s="23"/>
      <c r="S11" s="24"/>
      <c r="T11" s="23"/>
      <c r="U11" s="25"/>
      <c r="V11" s="23">
        <f t="shared" si="0"/>
        <v>10</v>
      </c>
      <c r="W11" s="23">
        <f t="shared" si="1"/>
        <v>6</v>
      </c>
      <c r="X11" s="23">
        <f t="shared" si="2"/>
        <v>4</v>
      </c>
      <c r="Y11" s="25">
        <f t="shared" si="3"/>
        <v>0.6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41</v>
      </c>
      <c r="H12" s="23">
        <f t="shared" ref="H12:H18" si="4">F12-G12</f>
        <v>4</v>
      </c>
      <c r="I12" s="25">
        <f t="shared" ref="I12:I18" si="5">G12/F12</f>
        <v>0.91111111111111109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41</v>
      </c>
      <c r="X12" s="23">
        <f t="shared" si="2"/>
        <v>4</v>
      </c>
      <c r="Y12" s="25">
        <f t="shared" si="3"/>
        <v>0.91111111111111109</v>
      </c>
    </row>
    <row r="13" spans="1:25" ht="14.6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22</v>
      </c>
      <c r="H13" s="23">
        <f t="shared" si="4"/>
        <v>39</v>
      </c>
      <c r="I13" s="25">
        <f t="shared" si="5"/>
        <v>0.36065573770491804</v>
      </c>
      <c r="J13" s="26"/>
      <c r="K13" s="24"/>
      <c r="L13" s="23"/>
      <c r="M13" s="25"/>
      <c r="N13" s="23">
        <v>25</v>
      </c>
      <c r="O13" s="24">
        <v>0</v>
      </c>
      <c r="P13" s="23">
        <f>N13-O13</f>
        <v>25</v>
      </c>
      <c r="Q13" s="25">
        <f>O13/N13</f>
        <v>0</v>
      </c>
      <c r="R13" s="23"/>
      <c r="S13" s="24"/>
      <c r="T13" s="23"/>
      <c r="U13" s="25"/>
      <c r="V13" s="23">
        <f t="shared" si="0"/>
        <v>86</v>
      </c>
      <c r="W13" s="23">
        <f t="shared" si="1"/>
        <v>22</v>
      </c>
      <c r="X13" s="23">
        <f t="shared" si="2"/>
        <v>64</v>
      </c>
      <c r="Y13" s="25">
        <f t="shared" si="3"/>
        <v>0.2558139534883721</v>
      </c>
    </row>
    <row r="14" spans="1:25" ht="14.6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4"/>
        <v>0</v>
      </c>
      <c r="I14" s="25">
        <f t="shared" si="5"/>
        <v>1</v>
      </c>
      <c r="J14" s="26">
        <v>15</v>
      </c>
      <c r="K14" s="24">
        <v>10</v>
      </c>
      <c r="L14" s="23">
        <f>J14-K14</f>
        <v>5</v>
      </c>
      <c r="M14" s="25">
        <f>K14/J14</f>
        <v>0.66666666666666663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40</v>
      </c>
      <c r="X14" s="23">
        <f t="shared" si="2"/>
        <v>5</v>
      </c>
      <c r="Y14" s="25">
        <f t="shared" si="3"/>
        <v>0.88888888888888884</v>
      </c>
    </row>
    <row r="15" spans="1:25" ht="14.65" customHeight="1">
      <c r="A15" s="103"/>
      <c r="B15" s="104"/>
      <c r="C15" s="105"/>
      <c r="D15" s="21"/>
      <c r="E15" s="22" t="s">
        <v>66</v>
      </c>
      <c r="F15" s="23">
        <v>10</v>
      </c>
      <c r="G15" s="24">
        <v>1</v>
      </c>
      <c r="H15" s="23">
        <f t="shared" si="4"/>
        <v>9</v>
      </c>
      <c r="I15" s="25">
        <f t="shared" si="5"/>
        <v>0.1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1</v>
      </c>
      <c r="X15" s="23">
        <f t="shared" si="2"/>
        <v>9</v>
      </c>
      <c r="Y15" s="25">
        <f t="shared" si="3"/>
        <v>0.1</v>
      </c>
    </row>
    <row r="16" spans="1:25" ht="14.65" customHeight="1">
      <c r="A16" s="103"/>
      <c r="B16" s="104"/>
      <c r="C16" s="105"/>
      <c r="D16" s="21"/>
      <c r="E16" s="22" t="s">
        <v>67</v>
      </c>
      <c r="F16" s="23">
        <v>3</v>
      </c>
      <c r="G16" s="24">
        <v>1</v>
      </c>
      <c r="H16" s="23">
        <f t="shared" si="4"/>
        <v>2</v>
      </c>
      <c r="I16" s="25">
        <f t="shared" si="5"/>
        <v>0.33333333333333331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3</v>
      </c>
      <c r="W16" s="23">
        <f t="shared" si="1"/>
        <v>1</v>
      </c>
      <c r="X16" s="23">
        <f t="shared" si="2"/>
        <v>2</v>
      </c>
      <c r="Y16" s="25">
        <f t="shared" si="3"/>
        <v>0.33333333333333331</v>
      </c>
    </row>
    <row r="17" spans="1:25" ht="14.65" customHeight="1">
      <c r="A17" s="103"/>
      <c r="B17" s="104"/>
      <c r="C17" s="105"/>
      <c r="D17" s="21"/>
      <c r="E17" s="22" t="s">
        <v>68</v>
      </c>
      <c r="F17" s="23">
        <v>23</v>
      </c>
      <c r="G17" s="24">
        <v>18</v>
      </c>
      <c r="H17" s="23">
        <f t="shared" si="4"/>
        <v>5</v>
      </c>
      <c r="I17" s="25">
        <f t="shared" si="5"/>
        <v>0.78260869565217395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23</v>
      </c>
      <c r="W17" s="23">
        <f t="shared" si="1"/>
        <v>18</v>
      </c>
      <c r="X17" s="23">
        <f t="shared" si="2"/>
        <v>5</v>
      </c>
      <c r="Y17" s="25">
        <f t="shared" si="3"/>
        <v>0.78260869565217395</v>
      </c>
    </row>
    <row r="18" spans="1:25" ht="14.65" customHeight="1">
      <c r="A18" s="103"/>
      <c r="B18" s="104"/>
      <c r="C18" s="105"/>
      <c r="D18" s="21"/>
      <c r="E18" s="22" t="s">
        <v>69</v>
      </c>
      <c r="F18" s="23">
        <v>20</v>
      </c>
      <c r="G18" s="24">
        <v>20</v>
      </c>
      <c r="H18" s="23">
        <f t="shared" si="4"/>
        <v>0</v>
      </c>
      <c r="I18" s="25">
        <f t="shared" si="5"/>
        <v>1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20</v>
      </c>
      <c r="X18" s="23">
        <f t="shared" si="2"/>
        <v>2</v>
      </c>
      <c r="Y18" s="25">
        <f t="shared" si="3"/>
        <v>0.90909090909090906</v>
      </c>
    </row>
    <row r="19" spans="1:25" ht="14.6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20</v>
      </c>
      <c r="P19" s="23">
        <f>N19-O19</f>
        <v>14</v>
      </c>
      <c r="Q19" s="25">
        <f>O19/N19</f>
        <v>0.58823529411764708</v>
      </c>
      <c r="R19" s="23"/>
      <c r="S19" s="24"/>
      <c r="T19" s="23"/>
      <c r="U19" s="25"/>
      <c r="V19" s="23">
        <f t="shared" si="0"/>
        <v>34</v>
      </c>
      <c r="W19" s="23">
        <f t="shared" si="1"/>
        <v>20</v>
      </c>
      <c r="X19" s="23">
        <f t="shared" si="2"/>
        <v>14</v>
      </c>
      <c r="Y19" s="25">
        <f t="shared" si="3"/>
        <v>0.58823529411764708</v>
      </c>
    </row>
    <row r="20" spans="1:25" ht="14.65" customHeight="1">
      <c r="A20" s="103"/>
      <c r="B20" s="104"/>
      <c r="C20" s="105"/>
      <c r="D20" s="21"/>
      <c r="E20" s="22" t="s">
        <v>71</v>
      </c>
      <c r="F20" s="23">
        <v>29</v>
      </c>
      <c r="G20" s="24">
        <v>27</v>
      </c>
      <c r="H20" s="23">
        <f t="shared" ref="H20:H27" si="6">F20-G20</f>
        <v>2</v>
      </c>
      <c r="I20" s="25">
        <f t="shared" ref="I20:I27" si="7">G20/F20</f>
        <v>0.93103448275862066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27</v>
      </c>
      <c r="X20" s="23">
        <f t="shared" si="2"/>
        <v>2</v>
      </c>
      <c r="Y20" s="25">
        <f t="shared" si="3"/>
        <v>0.93103448275862066</v>
      </c>
    </row>
    <row r="21" spans="1:25" ht="14.65" customHeight="1">
      <c r="A21" s="103"/>
      <c r="B21" s="104"/>
      <c r="C21" s="105"/>
      <c r="D21" s="21"/>
      <c r="E21" s="22" t="s">
        <v>72</v>
      </c>
      <c r="F21" s="23">
        <v>10</v>
      </c>
      <c r="G21" s="24">
        <v>6</v>
      </c>
      <c r="H21" s="23">
        <f t="shared" si="6"/>
        <v>4</v>
      </c>
      <c r="I21" s="25">
        <f t="shared" si="7"/>
        <v>0.6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10</v>
      </c>
      <c r="W21" s="23">
        <f t="shared" si="1"/>
        <v>6</v>
      </c>
      <c r="X21" s="23">
        <f t="shared" si="2"/>
        <v>4</v>
      </c>
      <c r="Y21" s="25">
        <f t="shared" si="3"/>
        <v>0.6</v>
      </c>
    </row>
    <row r="22" spans="1:25" ht="14.65" customHeight="1">
      <c r="A22" s="103"/>
      <c r="B22" s="104"/>
      <c r="C22" s="105"/>
      <c r="D22" s="21"/>
      <c r="E22" s="22" t="s">
        <v>73</v>
      </c>
      <c r="F22" s="23">
        <v>8</v>
      </c>
      <c r="G22" s="24">
        <v>2</v>
      </c>
      <c r="H22" s="23">
        <f t="shared" si="6"/>
        <v>6</v>
      </c>
      <c r="I22" s="25">
        <f t="shared" si="7"/>
        <v>0.25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8</v>
      </c>
      <c r="W22" s="23">
        <f t="shared" si="1"/>
        <v>2</v>
      </c>
      <c r="X22" s="23">
        <f t="shared" si="2"/>
        <v>6</v>
      </c>
      <c r="Y22" s="25">
        <f t="shared" si="3"/>
        <v>0.25</v>
      </c>
    </row>
    <row r="23" spans="1:25" ht="14.65" customHeight="1">
      <c r="A23" s="103"/>
      <c r="B23" s="104"/>
      <c r="C23" s="105"/>
      <c r="D23" s="21"/>
      <c r="E23" s="22" t="s">
        <v>74</v>
      </c>
      <c r="F23" s="23">
        <v>10</v>
      </c>
      <c r="G23" s="24">
        <v>10</v>
      </c>
      <c r="H23" s="23">
        <f t="shared" si="6"/>
        <v>0</v>
      </c>
      <c r="I23" s="25">
        <f t="shared" si="7"/>
        <v>1</v>
      </c>
      <c r="J23" s="26"/>
      <c r="K23" s="24"/>
      <c r="L23" s="23"/>
      <c r="M23" s="25"/>
      <c r="N23" s="23">
        <v>4</v>
      </c>
      <c r="O23" s="24">
        <v>4</v>
      </c>
      <c r="P23" s="23">
        <f>N23-O23</f>
        <v>0</v>
      </c>
      <c r="Q23" s="25">
        <f>O23/N23</f>
        <v>1</v>
      </c>
      <c r="R23" s="23"/>
      <c r="S23" s="24"/>
      <c r="T23" s="23"/>
      <c r="U23" s="25"/>
      <c r="V23" s="23">
        <f t="shared" si="0"/>
        <v>14</v>
      </c>
      <c r="W23" s="23">
        <f t="shared" si="1"/>
        <v>14</v>
      </c>
      <c r="X23" s="23">
        <f t="shared" si="2"/>
        <v>0</v>
      </c>
      <c r="Y23" s="25">
        <f t="shared" si="3"/>
        <v>1</v>
      </c>
    </row>
    <row r="24" spans="1:25" ht="14.65" customHeight="1">
      <c r="A24" s="103"/>
      <c r="B24" s="104"/>
      <c r="C24" s="105"/>
      <c r="D24" s="21"/>
      <c r="E24" s="22" t="s">
        <v>75</v>
      </c>
      <c r="F24" s="23">
        <v>40</v>
      </c>
      <c r="G24" s="24">
        <v>18</v>
      </c>
      <c r="H24" s="23">
        <f t="shared" si="6"/>
        <v>22</v>
      </c>
      <c r="I24" s="25">
        <f t="shared" si="7"/>
        <v>0.45</v>
      </c>
      <c r="J24" s="26"/>
      <c r="K24" s="24"/>
      <c r="L24" s="23"/>
      <c r="M24" s="25"/>
      <c r="N24" s="23">
        <v>8</v>
      </c>
      <c r="O24" s="24">
        <v>4</v>
      </c>
      <c r="P24" s="23">
        <f>N24-O24</f>
        <v>4</v>
      </c>
      <c r="Q24" s="25">
        <f>O24/N24</f>
        <v>0.5</v>
      </c>
      <c r="R24" s="23"/>
      <c r="S24" s="24"/>
      <c r="T24" s="23"/>
      <c r="U24" s="25"/>
      <c r="V24" s="23">
        <f t="shared" si="0"/>
        <v>48</v>
      </c>
      <c r="W24" s="23">
        <f t="shared" si="1"/>
        <v>22</v>
      </c>
      <c r="X24" s="23">
        <f t="shared" si="2"/>
        <v>26</v>
      </c>
      <c r="Y24" s="25">
        <f t="shared" si="3"/>
        <v>0.45833333333333331</v>
      </c>
    </row>
    <row r="25" spans="1:25" ht="14.6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4.6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7</v>
      </c>
      <c r="H26" s="23">
        <f t="shared" si="6"/>
        <v>2</v>
      </c>
      <c r="I26" s="25">
        <f t="shared" si="7"/>
        <v>0.77777777777777779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  <c r="V26" s="23">
        <f t="shared" si="0"/>
        <v>12</v>
      </c>
      <c r="W26" s="23">
        <f t="shared" si="1"/>
        <v>10</v>
      </c>
      <c r="X26" s="23">
        <f t="shared" si="2"/>
        <v>2</v>
      </c>
      <c r="Y26" s="25">
        <f t="shared" si="3"/>
        <v>0.83333333333333337</v>
      </c>
    </row>
    <row r="27" spans="1:25" ht="14.6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0</v>
      </c>
      <c r="H27" s="23">
        <f t="shared" si="6"/>
        <v>9</v>
      </c>
      <c r="I27" s="25">
        <f t="shared" si="7"/>
        <v>0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0</v>
      </c>
      <c r="X27" s="23">
        <f t="shared" si="2"/>
        <v>9</v>
      </c>
      <c r="Y27" s="25">
        <f t="shared" si="3"/>
        <v>0</v>
      </c>
    </row>
    <row r="28" spans="1:25" ht="14.6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>
        <v>8</v>
      </c>
      <c r="L28" s="23">
        <f>J28-K28</f>
        <v>0</v>
      </c>
      <c r="M28" s="25">
        <f>K28/J28</f>
        <v>1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8</v>
      </c>
      <c r="X28" s="23">
        <f t="shared" si="2"/>
        <v>0</v>
      </c>
      <c r="Y28" s="25">
        <f t="shared" si="3"/>
        <v>1</v>
      </c>
    </row>
    <row r="29" spans="1:25" ht="14.6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6</v>
      </c>
      <c r="H29" s="23">
        <f t="shared" ref="H29:H53" si="8">F29-G29</f>
        <v>6</v>
      </c>
      <c r="I29" s="25">
        <f t="shared" ref="I29:I60" si="9">G29/F29</f>
        <v>0.5</v>
      </c>
      <c r="J29" s="26">
        <v>4</v>
      </c>
      <c r="K29" s="24"/>
      <c r="L29" s="23">
        <f>J29-K29</f>
        <v>4</v>
      </c>
      <c r="M29" s="25">
        <f>K29/J29</f>
        <v>0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6</v>
      </c>
      <c r="X29" s="23">
        <f t="shared" si="2"/>
        <v>10</v>
      </c>
      <c r="Y29" s="25">
        <f t="shared" si="3"/>
        <v>0.375</v>
      </c>
    </row>
    <row r="30" spans="1:25" ht="14.6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4.6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10</v>
      </c>
      <c r="H31" s="23">
        <f t="shared" si="8"/>
        <v>0</v>
      </c>
      <c r="I31" s="25">
        <f t="shared" si="9"/>
        <v>1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2</v>
      </c>
      <c r="T31" s="23">
        <f>R31-S31</f>
        <v>2</v>
      </c>
      <c r="U31" s="25">
        <f>S31/R31</f>
        <v>0.5</v>
      </c>
      <c r="V31" s="23">
        <f t="shared" si="0"/>
        <v>14</v>
      </c>
      <c r="W31" s="23">
        <f t="shared" si="1"/>
        <v>12</v>
      </c>
      <c r="X31" s="23">
        <f t="shared" si="2"/>
        <v>2</v>
      </c>
      <c r="Y31" s="25">
        <f t="shared" si="3"/>
        <v>0.8571428571428571</v>
      </c>
    </row>
    <row r="32" spans="1:25" ht="14.6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3</v>
      </c>
      <c r="H32" s="23">
        <f t="shared" si="8"/>
        <v>7</v>
      </c>
      <c r="I32" s="25">
        <f t="shared" si="9"/>
        <v>0.3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3</v>
      </c>
      <c r="X32" s="23">
        <f t="shared" si="2"/>
        <v>8</v>
      </c>
      <c r="Y32" s="25">
        <f t="shared" si="3"/>
        <v>0.27272727272727271</v>
      </c>
    </row>
    <row r="33" spans="1:25" ht="14.6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10</v>
      </c>
      <c r="H33" s="23">
        <f t="shared" si="8"/>
        <v>0</v>
      </c>
      <c r="I33" s="25">
        <f t="shared" si="9"/>
        <v>1</v>
      </c>
      <c r="J33" s="26">
        <v>10</v>
      </c>
      <c r="K33" s="24">
        <v>7</v>
      </c>
      <c r="L33" s="23">
        <f>J33-K33</f>
        <v>3</v>
      </c>
      <c r="M33" s="25">
        <f>K33/J33</f>
        <v>0.7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17</v>
      </c>
      <c r="X33" s="23">
        <f t="shared" si="2"/>
        <v>3</v>
      </c>
      <c r="Y33" s="25">
        <f t="shared" si="3"/>
        <v>0.85</v>
      </c>
    </row>
    <row r="34" spans="1:25" ht="14.6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8"/>
        <v>0</v>
      </c>
      <c r="I34" s="25">
        <f t="shared" si="9"/>
        <v>1</v>
      </c>
      <c r="J34" s="26"/>
      <c r="K34" s="24"/>
      <c r="L34" s="23"/>
      <c r="M34" s="25"/>
      <c r="N34" s="23">
        <v>4</v>
      </c>
      <c r="O34" s="24">
        <v>3</v>
      </c>
      <c r="P34" s="23">
        <f>N34-O34</f>
        <v>1</v>
      </c>
      <c r="Q34" s="25">
        <f>O34/N34</f>
        <v>0.75</v>
      </c>
      <c r="R34" s="23"/>
      <c r="S34" s="24"/>
      <c r="T34" s="23"/>
      <c r="U34" s="25"/>
      <c r="V34" s="23">
        <f t="shared" si="0"/>
        <v>13</v>
      </c>
      <c r="W34" s="23">
        <f t="shared" si="1"/>
        <v>12</v>
      </c>
      <c r="X34" s="23">
        <f t="shared" si="2"/>
        <v>1</v>
      </c>
      <c r="Y34" s="25">
        <f t="shared" si="3"/>
        <v>0.92307692307692313</v>
      </c>
    </row>
    <row r="35" spans="1:25" ht="14.6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6</v>
      </c>
      <c r="H35" s="23">
        <f t="shared" si="8"/>
        <v>0</v>
      </c>
      <c r="I35" s="25">
        <f t="shared" si="9"/>
        <v>1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6</v>
      </c>
      <c r="X35" s="23">
        <f t="shared" si="2"/>
        <v>0</v>
      </c>
      <c r="Y35" s="25">
        <f t="shared" si="3"/>
        <v>1</v>
      </c>
    </row>
    <row r="36" spans="1:25" ht="14.6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4</v>
      </c>
      <c r="H36" s="23">
        <f t="shared" si="8"/>
        <v>1</v>
      </c>
      <c r="I36" s="25">
        <f t="shared" si="9"/>
        <v>0.8</v>
      </c>
      <c r="J36" s="26"/>
      <c r="K36" s="24"/>
      <c r="L36" s="23" t="s">
        <v>94</v>
      </c>
      <c r="M36" s="25"/>
      <c r="N36" s="23">
        <v>3</v>
      </c>
      <c r="O36" s="24" t="s">
        <v>94</v>
      </c>
      <c r="P36" s="23" t="e">
        <f>N36-O36</f>
        <v>#VALUE!</v>
      </c>
      <c r="Q36" s="25" t="e">
        <f>O36/N36</f>
        <v>#VALUE!</v>
      </c>
      <c r="R36" s="23"/>
      <c r="S36" s="24"/>
      <c r="T36" s="23"/>
      <c r="U36" s="25"/>
      <c r="V36" s="23">
        <f t="shared" si="0"/>
        <v>8</v>
      </c>
      <c r="W36" s="23" t="e">
        <f t="shared" si="1"/>
        <v>#VALUE!</v>
      </c>
      <c r="X36" s="23" t="e">
        <f t="shared" si="2"/>
        <v>#VALUE!</v>
      </c>
      <c r="Y36" s="25" t="e">
        <f t="shared" si="3"/>
        <v>#VALUE!</v>
      </c>
    </row>
    <row r="37" spans="1:25" ht="14.6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4</v>
      </c>
      <c r="H37" s="23">
        <f t="shared" si="8"/>
        <v>6</v>
      </c>
      <c r="I37" s="25">
        <f t="shared" si="9"/>
        <v>0.4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4</v>
      </c>
      <c r="X37" s="23">
        <f t="shared" si="2"/>
        <v>6</v>
      </c>
      <c r="Y37" s="25">
        <f t="shared" si="3"/>
        <v>0.4</v>
      </c>
    </row>
    <row r="38" spans="1:25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461</v>
      </c>
      <c r="G38" s="27">
        <f>SUM(G8:G37)</f>
        <v>314</v>
      </c>
      <c r="H38" s="27">
        <f t="shared" si="8"/>
        <v>147</v>
      </c>
      <c r="I38" s="28">
        <f t="shared" si="9"/>
        <v>0.68112798264642083</v>
      </c>
      <c r="J38" s="27">
        <f>SUM(J8:J37)</f>
        <v>41</v>
      </c>
      <c r="K38" s="27">
        <f>SUM(K8:K37)</f>
        <v>26</v>
      </c>
      <c r="L38" s="27">
        <f>J38-K38</f>
        <v>15</v>
      </c>
      <c r="M38" s="28">
        <f>K38/J38</f>
        <v>0.63414634146341464</v>
      </c>
      <c r="N38" s="27">
        <f>SUM(N8:N37)</f>
        <v>103</v>
      </c>
      <c r="O38" s="27">
        <f>SUM(O8:O37)</f>
        <v>50</v>
      </c>
      <c r="P38" s="27" t="e">
        <f>SUM(P8:P37)</f>
        <v>#VALUE!</v>
      </c>
      <c r="Q38" s="28">
        <f>O38/N38</f>
        <v>0.4854368932038835</v>
      </c>
      <c r="R38" s="27">
        <f>SUM(R8:R37)</f>
        <v>4</v>
      </c>
      <c r="S38" s="27">
        <f>SUM(S8:S37)</f>
        <v>2</v>
      </c>
      <c r="T38" s="27">
        <f>SUM(T8:T37)</f>
        <v>2</v>
      </c>
      <c r="U38" s="28">
        <f>S38/R38</f>
        <v>0.5</v>
      </c>
      <c r="V38" s="27">
        <f>SUM(V8:V37)</f>
        <v>609</v>
      </c>
      <c r="W38" s="27" t="e">
        <f>SUM(W8:W37)</f>
        <v>#VALUE!</v>
      </c>
      <c r="X38" s="27" t="e">
        <f>SUM(X8:X37)</f>
        <v>#VALUE!</v>
      </c>
      <c r="Y38" s="28" t="e">
        <f t="shared" si="3"/>
        <v>#VALUE!</v>
      </c>
    </row>
    <row r="39" spans="1:25" ht="14.6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0</v>
      </c>
      <c r="H39" s="33">
        <f t="shared" si="8"/>
        <v>8</v>
      </c>
      <c r="I39" s="35">
        <f t="shared" si="9"/>
        <v>0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0</v>
      </c>
      <c r="X39" s="33">
        <f t="shared" ref="X39:X53" si="12">V39-W39</f>
        <v>15</v>
      </c>
      <c r="Y39" s="35">
        <f t="shared" si="3"/>
        <v>0</v>
      </c>
    </row>
    <row r="40" spans="1:25" ht="14.6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8"/>
        <v>0</v>
      </c>
      <c r="I40" s="35">
        <f t="shared" si="9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13</v>
      </c>
      <c r="X40" s="33">
        <f t="shared" si="12"/>
        <v>0</v>
      </c>
      <c r="Y40" s="35">
        <f t="shared" ref="Y40:Y56" si="13">W40/V40</f>
        <v>1</v>
      </c>
    </row>
    <row r="41" spans="1:25" ht="14.6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10</v>
      </c>
      <c r="H41" s="33">
        <f t="shared" si="8"/>
        <v>0</v>
      </c>
      <c r="I41" s="35">
        <f t="shared" si="9"/>
        <v>1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10</v>
      </c>
      <c r="X41" s="33">
        <f t="shared" si="12"/>
        <v>0</v>
      </c>
      <c r="Y41" s="35">
        <f t="shared" si="13"/>
        <v>1</v>
      </c>
    </row>
    <row r="42" spans="1:25" ht="14.6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10</v>
      </c>
      <c r="H42" s="33">
        <f t="shared" si="8"/>
        <v>0</v>
      </c>
      <c r="I42" s="35">
        <f t="shared" si="9"/>
        <v>1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10</v>
      </c>
      <c r="X42" s="33">
        <f t="shared" si="12"/>
        <v>0</v>
      </c>
      <c r="Y42" s="35">
        <f t="shared" si="13"/>
        <v>1</v>
      </c>
    </row>
    <row r="43" spans="1:25" ht="14.6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25" ht="14.6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10</v>
      </c>
      <c r="H44" s="33">
        <f t="shared" si="8"/>
        <v>0</v>
      </c>
      <c r="I44" s="35">
        <f t="shared" si="9"/>
        <v>1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10</v>
      </c>
      <c r="X44" s="33">
        <f t="shared" si="12"/>
        <v>0</v>
      </c>
      <c r="Y44" s="35">
        <f t="shared" si="13"/>
        <v>1</v>
      </c>
    </row>
    <row r="45" spans="1:25" ht="14.6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8"/>
        <v>0</v>
      </c>
      <c r="I45" s="35">
        <f t="shared" si="9"/>
        <v>1</v>
      </c>
      <c r="J45" s="36">
        <v>2</v>
      </c>
      <c r="K45" s="34"/>
      <c r="L45" s="33">
        <f>J45-K45</f>
        <v>2</v>
      </c>
      <c r="M45" s="35">
        <f>K45/J45</f>
        <v>0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3</v>
      </c>
      <c r="X45" s="33">
        <f t="shared" si="12"/>
        <v>2</v>
      </c>
      <c r="Y45" s="35">
        <f t="shared" si="13"/>
        <v>0.6</v>
      </c>
    </row>
    <row r="46" spans="1:25" ht="14.6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5</v>
      </c>
      <c r="S46" s="34">
        <v>1</v>
      </c>
      <c r="T46" s="33">
        <f>R46-S46</f>
        <v>4</v>
      </c>
      <c r="U46" s="35">
        <f>S46/R46</f>
        <v>0.2</v>
      </c>
      <c r="V46" s="33">
        <f t="shared" si="10"/>
        <v>18</v>
      </c>
      <c r="W46" s="33">
        <f t="shared" si="11"/>
        <v>14</v>
      </c>
      <c r="X46" s="33">
        <f t="shared" si="12"/>
        <v>4</v>
      </c>
      <c r="Y46" s="35">
        <f t="shared" si="13"/>
        <v>0.77777777777777779</v>
      </c>
    </row>
    <row r="47" spans="1:25" ht="14.6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22</v>
      </c>
      <c r="H47" s="33">
        <f t="shared" si="8"/>
        <v>8</v>
      </c>
      <c r="I47" s="35">
        <f t="shared" si="9"/>
        <v>0.73333333333333328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22</v>
      </c>
      <c r="X47" s="33">
        <f t="shared" si="12"/>
        <v>8</v>
      </c>
      <c r="Y47" s="35">
        <f t="shared" si="13"/>
        <v>0.73333333333333328</v>
      </c>
    </row>
    <row r="48" spans="1:25" ht="14.6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0</v>
      </c>
      <c r="H48" s="33">
        <f t="shared" si="8"/>
        <v>5</v>
      </c>
      <c r="I48" s="35">
        <f t="shared" si="9"/>
        <v>0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0</v>
      </c>
      <c r="X48" s="33">
        <f t="shared" si="12"/>
        <v>5</v>
      </c>
      <c r="Y48" s="35">
        <f t="shared" si="13"/>
        <v>0</v>
      </c>
    </row>
    <row r="49" spans="1:25" ht="14.6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13</v>
      </c>
      <c r="L49" s="33">
        <f>J49-K49</f>
        <v>1</v>
      </c>
      <c r="M49" s="35">
        <f>K49/J49</f>
        <v>0.9285714285714286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22</v>
      </c>
      <c r="X49" s="33">
        <f t="shared" si="12"/>
        <v>1</v>
      </c>
      <c r="Y49" s="35">
        <f t="shared" si="13"/>
        <v>0.95652173913043481</v>
      </c>
    </row>
    <row r="50" spans="1:25" ht="14.6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8</v>
      </c>
      <c r="H50" s="33">
        <f t="shared" si="8"/>
        <v>2</v>
      </c>
      <c r="I50" s="35">
        <f t="shared" si="9"/>
        <v>0.8</v>
      </c>
      <c r="J50" s="36"/>
      <c r="K50" s="34"/>
      <c r="L50" s="33"/>
      <c r="M50" s="35"/>
      <c r="N50" s="33">
        <v>2</v>
      </c>
      <c r="O50" s="34">
        <v>2</v>
      </c>
      <c r="P50" s="33">
        <f>N50-O50</f>
        <v>0</v>
      </c>
      <c r="Q50" s="35">
        <f>O50/N50</f>
        <v>1</v>
      </c>
      <c r="R50" s="33"/>
      <c r="S50" s="34"/>
      <c r="T50" s="33"/>
      <c r="U50" s="35"/>
      <c r="V50" s="33">
        <f t="shared" si="10"/>
        <v>12</v>
      </c>
      <c r="W50" s="33">
        <f t="shared" si="11"/>
        <v>10</v>
      </c>
      <c r="X50" s="33">
        <f t="shared" si="12"/>
        <v>2</v>
      </c>
      <c r="Y50" s="35">
        <f t="shared" si="13"/>
        <v>0.83333333333333337</v>
      </c>
    </row>
    <row r="51" spans="1:25" ht="14.6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5</v>
      </c>
      <c r="L51" s="33">
        <f>J51-K51</f>
        <v>0</v>
      </c>
      <c r="M51" s="35">
        <f>K51/J51</f>
        <v>1</v>
      </c>
      <c r="N51" s="33">
        <v>5</v>
      </c>
      <c r="O51" s="34">
        <v>4</v>
      </c>
      <c r="P51" s="33">
        <f>N51-O51</f>
        <v>1</v>
      </c>
      <c r="Q51" s="35">
        <f>O51/N51</f>
        <v>0.8</v>
      </c>
      <c r="R51" s="33"/>
      <c r="S51" s="34"/>
      <c r="T51" s="33"/>
      <c r="U51" s="35"/>
      <c r="V51" s="33">
        <f t="shared" si="10"/>
        <v>24</v>
      </c>
      <c r="W51" s="33">
        <f t="shared" si="11"/>
        <v>23</v>
      </c>
      <c r="X51" s="33">
        <f t="shared" si="12"/>
        <v>1</v>
      </c>
      <c r="Y51" s="35">
        <f t="shared" si="13"/>
        <v>0.95833333333333337</v>
      </c>
    </row>
    <row r="52" spans="1:25" ht="14.6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5</v>
      </c>
      <c r="H52" s="33">
        <f t="shared" si="8"/>
        <v>0</v>
      </c>
      <c r="I52" s="35">
        <f t="shared" si="9"/>
        <v>1</v>
      </c>
      <c r="J52" s="36">
        <v>1</v>
      </c>
      <c r="K52" s="34"/>
      <c r="L52" s="33">
        <f>J52-K52</f>
        <v>1</v>
      </c>
      <c r="M52" s="35">
        <f>K52/J52</f>
        <v>0</v>
      </c>
      <c r="N52" s="33">
        <v>2</v>
      </c>
      <c r="O52" s="34">
        <v>0</v>
      </c>
      <c r="P52" s="33">
        <f>N52-O52</f>
        <v>2</v>
      </c>
      <c r="Q52" s="35">
        <f>O52/N52</f>
        <v>0</v>
      </c>
      <c r="R52" s="33"/>
      <c r="S52" s="34"/>
      <c r="T52" s="33"/>
      <c r="U52" s="35"/>
      <c r="V52" s="33">
        <f t="shared" si="10"/>
        <v>8</v>
      </c>
      <c r="W52" s="33">
        <f t="shared" si="11"/>
        <v>5</v>
      </c>
      <c r="X52" s="33">
        <f t="shared" si="12"/>
        <v>3</v>
      </c>
      <c r="Y52" s="35">
        <f t="shared" si="13"/>
        <v>0.625</v>
      </c>
    </row>
    <row r="53" spans="1:25" ht="14.6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8"/>
        <v>0</v>
      </c>
      <c r="I53" s="35">
        <f t="shared" si="9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20</v>
      </c>
      <c r="X53" s="33">
        <f t="shared" si="12"/>
        <v>0</v>
      </c>
      <c r="Y53" s="35">
        <f t="shared" si="13"/>
        <v>1</v>
      </c>
    </row>
    <row r="54" spans="1:25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27">
        <f>SUM(G39:G53)</f>
        <v>133</v>
      </c>
      <c r="H54" s="27">
        <f>SUM(H39:H53)</f>
        <v>29</v>
      </c>
      <c r="I54" s="28">
        <f t="shared" si="9"/>
        <v>0.82098765432098764</v>
      </c>
      <c r="J54" s="27">
        <f>SUM(J39:J53)</f>
        <v>22</v>
      </c>
      <c r="K54" s="27">
        <f>SUM(K39:K53)</f>
        <v>18</v>
      </c>
      <c r="L54" s="27">
        <f>SUM(L39:L53)</f>
        <v>4</v>
      </c>
      <c r="M54" s="28">
        <f>K54/J54</f>
        <v>0.81818181818181823</v>
      </c>
      <c r="N54" s="27">
        <f>SUM(N39:N53)</f>
        <v>20</v>
      </c>
      <c r="O54" s="27">
        <f>SUM(O39:O53)</f>
        <v>10</v>
      </c>
      <c r="P54" s="27">
        <f>N54-O54</f>
        <v>10</v>
      </c>
      <c r="Q54" s="28">
        <f>O54/N54</f>
        <v>0.5</v>
      </c>
      <c r="R54" s="27">
        <f>SUM(R39:R53)</f>
        <v>5</v>
      </c>
      <c r="S54" s="27">
        <f>SUM(S39:S53)</f>
        <v>1</v>
      </c>
      <c r="T54" s="27">
        <f>R54-S54</f>
        <v>4</v>
      </c>
      <c r="U54" s="28">
        <f>S54/R54</f>
        <v>0.2</v>
      </c>
      <c r="V54" s="27">
        <f>SUM(V39:V53)</f>
        <v>209</v>
      </c>
      <c r="W54" s="27">
        <f>SUM(W39:W53)</f>
        <v>162</v>
      </c>
      <c r="X54" s="27">
        <f>SUM(X39:X53)</f>
        <v>47</v>
      </c>
      <c r="Y54" s="28">
        <f t="shared" si="13"/>
        <v>0.77511961722488043</v>
      </c>
    </row>
    <row r="55" spans="1:25" ht="14.6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>
        <v>3</v>
      </c>
      <c r="L55" s="40">
        <f>J55-K55</f>
        <v>0</v>
      </c>
      <c r="M55" s="42">
        <f>K55/J55</f>
        <v>1</v>
      </c>
      <c r="N55" s="40">
        <v>3</v>
      </c>
      <c r="O55" s="41">
        <v>1</v>
      </c>
      <c r="P55" s="40">
        <v>3</v>
      </c>
      <c r="Q55" s="42">
        <f>O55/N55</f>
        <v>0.33333333333333331</v>
      </c>
      <c r="R55" s="42"/>
      <c r="S55" s="43"/>
      <c r="T55" s="42"/>
      <c r="U55" s="42"/>
      <c r="V55" s="40">
        <f>F55+J55+N55</f>
        <v>13</v>
      </c>
      <c r="W55" s="40">
        <f>G55+K55+O55</f>
        <v>11</v>
      </c>
      <c r="X55" s="40">
        <f t="shared" ref="X55:X69" si="15">V55-W55</f>
        <v>2</v>
      </c>
      <c r="Y55" s="42">
        <f t="shared" si="13"/>
        <v>0.84615384615384615</v>
      </c>
    </row>
    <row r="56" spans="1:25" ht="14.6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>
        <v>1</v>
      </c>
      <c r="L56" s="40">
        <f>J56-K56</f>
        <v>2</v>
      </c>
      <c r="M56" s="42">
        <f>K56/J56</f>
        <v>0.33333333333333331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11</v>
      </c>
      <c r="X56" s="40">
        <f t="shared" si="15"/>
        <v>2</v>
      </c>
      <c r="Y56" s="42">
        <f t="shared" si="13"/>
        <v>0.84615384615384615</v>
      </c>
    </row>
    <row r="57" spans="1:25" ht="14.6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  <c r="V57" s="40">
        <f>F57+N57</f>
        <v>12</v>
      </c>
      <c r="W57" s="40">
        <f>G57+O57</f>
        <v>12</v>
      </c>
      <c r="X57" s="40">
        <f t="shared" si="15"/>
        <v>0</v>
      </c>
      <c r="Y57" s="42">
        <f>W58/V57</f>
        <v>0.75</v>
      </c>
    </row>
    <row r="58" spans="1:25" ht="14.6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9</v>
      </c>
      <c r="H58" s="40">
        <f t="shared" si="14"/>
        <v>1</v>
      </c>
      <c r="I58" s="42">
        <f t="shared" si="9"/>
        <v>0.9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9</v>
      </c>
      <c r="X58" s="40">
        <f t="shared" si="15"/>
        <v>1</v>
      </c>
      <c r="Y58" s="42">
        <f t="shared" ref="Y58:Y86" si="18">W58/V58</f>
        <v>0.9</v>
      </c>
    </row>
    <row r="59" spans="1:25" ht="14.6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10</v>
      </c>
      <c r="H59" s="40">
        <f t="shared" si="14"/>
        <v>0</v>
      </c>
      <c r="I59" s="42">
        <f t="shared" si="9"/>
        <v>1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  <c r="V59" s="40">
        <f t="shared" si="16"/>
        <v>12</v>
      </c>
      <c r="W59" s="40">
        <f t="shared" si="17"/>
        <v>12</v>
      </c>
      <c r="X59" s="40">
        <f t="shared" si="15"/>
        <v>0</v>
      </c>
      <c r="Y59" s="42">
        <f t="shared" si="18"/>
        <v>1</v>
      </c>
    </row>
    <row r="60" spans="1:25" ht="14.6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2</v>
      </c>
      <c r="H60" s="40">
        <f t="shared" si="14"/>
        <v>12</v>
      </c>
      <c r="I60" s="42">
        <f t="shared" si="9"/>
        <v>0.14285714285714285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2</v>
      </c>
      <c r="X60" s="40">
        <f t="shared" si="15"/>
        <v>12</v>
      </c>
      <c r="Y60" s="42">
        <f t="shared" si="18"/>
        <v>0.14285714285714285</v>
      </c>
    </row>
    <row r="61" spans="1:25" ht="14.6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4</v>
      </c>
      <c r="H61" s="40">
        <f t="shared" si="14"/>
        <v>4</v>
      </c>
      <c r="I61" s="42">
        <f t="shared" ref="I61:I86" si="19">G61/F61</f>
        <v>0.5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4</v>
      </c>
      <c r="X61" s="40">
        <f t="shared" si="15"/>
        <v>4</v>
      </c>
      <c r="Y61" s="42">
        <f t="shared" si="18"/>
        <v>0.5</v>
      </c>
    </row>
    <row r="62" spans="1:25" ht="14.6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7</v>
      </c>
      <c r="H62" s="40">
        <f t="shared" si="14"/>
        <v>1</v>
      </c>
      <c r="I62" s="42">
        <f t="shared" si="19"/>
        <v>0.875</v>
      </c>
      <c r="J62" s="40">
        <v>3</v>
      </c>
      <c r="K62" s="41"/>
      <c r="L62" s="40">
        <f>J62-K62</f>
        <v>3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7</v>
      </c>
      <c r="X62" s="40">
        <f t="shared" si="15"/>
        <v>4</v>
      </c>
      <c r="Y62" s="42">
        <f t="shared" si="18"/>
        <v>0.63636363636363635</v>
      </c>
    </row>
    <row r="63" spans="1:25" ht="14.6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8</v>
      </c>
      <c r="H63" s="40">
        <f t="shared" si="14"/>
        <v>2</v>
      </c>
      <c r="I63" s="42">
        <f t="shared" si="19"/>
        <v>0.8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8</v>
      </c>
      <c r="X63" s="40">
        <f t="shared" si="15"/>
        <v>3</v>
      </c>
      <c r="Y63" s="42">
        <f t="shared" si="18"/>
        <v>0.72727272727272729</v>
      </c>
    </row>
    <row r="64" spans="1:25" ht="14.6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25" ht="14.6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6</v>
      </c>
      <c r="H65" s="40">
        <f t="shared" si="14"/>
        <v>0</v>
      </c>
      <c r="I65" s="42">
        <f t="shared" si="19"/>
        <v>1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6</v>
      </c>
      <c r="X65" s="40">
        <f t="shared" si="15"/>
        <v>0</v>
      </c>
      <c r="Y65" s="42">
        <f t="shared" si="18"/>
        <v>1</v>
      </c>
    </row>
    <row r="66" spans="1:25" ht="14.6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14"/>
        <v>0</v>
      </c>
      <c r="I66" s="42">
        <f t="shared" si="19"/>
        <v>1</v>
      </c>
      <c r="J66" s="40"/>
      <c r="K66" s="41"/>
      <c r="L66" s="40"/>
      <c r="M66" s="42"/>
      <c r="N66" s="40">
        <v>6</v>
      </c>
      <c r="O66" s="41">
        <v>2</v>
      </c>
      <c r="P66" s="40">
        <f>N66-O66</f>
        <v>4</v>
      </c>
      <c r="Q66" s="42">
        <f t="shared" ref="Q66:Q71" si="20">O66/N66</f>
        <v>0.33333333333333331</v>
      </c>
      <c r="R66" s="42"/>
      <c r="S66" s="43"/>
      <c r="T66" s="42"/>
      <c r="U66" s="42"/>
      <c r="V66" s="40">
        <f t="shared" si="16"/>
        <v>14</v>
      </c>
      <c r="W66" s="40">
        <f t="shared" si="17"/>
        <v>10</v>
      </c>
      <c r="X66" s="40">
        <f t="shared" si="15"/>
        <v>4</v>
      </c>
      <c r="Y66" s="42">
        <f t="shared" si="18"/>
        <v>0.7142857142857143</v>
      </c>
    </row>
    <row r="67" spans="1:25" ht="14.6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10</v>
      </c>
      <c r="H67" s="40">
        <f t="shared" si="14"/>
        <v>4</v>
      </c>
      <c r="I67" s="42">
        <f t="shared" si="19"/>
        <v>0.7142857142857143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10</v>
      </c>
      <c r="X67" s="40">
        <f t="shared" si="15"/>
        <v>6</v>
      </c>
      <c r="Y67" s="42">
        <f t="shared" si="18"/>
        <v>0.625</v>
      </c>
    </row>
    <row r="68" spans="1:25" ht="14.6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14</v>
      </c>
      <c r="H68" s="40">
        <f t="shared" si="14"/>
        <v>16</v>
      </c>
      <c r="I68" s="42">
        <f t="shared" si="19"/>
        <v>0.46666666666666667</v>
      </c>
      <c r="J68" s="40"/>
      <c r="K68" s="41"/>
      <c r="L68" s="40"/>
      <c r="M68" s="42"/>
      <c r="N68" s="40">
        <v>2</v>
      </c>
      <c r="O68" s="41">
        <v>0</v>
      </c>
      <c r="P68" s="40">
        <f>N68-O68</f>
        <v>2</v>
      </c>
      <c r="Q68" s="42">
        <f t="shared" si="20"/>
        <v>0</v>
      </c>
      <c r="R68" s="42"/>
      <c r="S68" s="43"/>
      <c r="T68" s="42"/>
      <c r="U68" s="42"/>
      <c r="V68" s="40">
        <f t="shared" si="16"/>
        <v>32</v>
      </c>
      <c r="W68" s="40">
        <f t="shared" si="17"/>
        <v>14</v>
      </c>
      <c r="X68" s="40">
        <f t="shared" si="15"/>
        <v>18</v>
      </c>
      <c r="Y68" s="42">
        <f t="shared" si="18"/>
        <v>0.4375</v>
      </c>
    </row>
    <row r="69" spans="1:25" ht="14.6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12</v>
      </c>
      <c r="H69" s="40">
        <f t="shared" si="14"/>
        <v>3</v>
      </c>
      <c r="I69" s="42">
        <f t="shared" si="19"/>
        <v>0.8</v>
      </c>
      <c r="J69" s="40"/>
      <c r="K69" s="41"/>
      <c r="L69" s="40"/>
      <c r="M69" s="42"/>
      <c r="N69" s="40">
        <v>2</v>
      </c>
      <c r="O69" s="41">
        <v>1</v>
      </c>
      <c r="P69" s="40">
        <f>N69-O69</f>
        <v>1</v>
      </c>
      <c r="Q69" s="42">
        <f t="shared" si="20"/>
        <v>0.5</v>
      </c>
      <c r="R69" s="42"/>
      <c r="S69" s="43"/>
      <c r="T69" s="42"/>
      <c r="U69" s="42"/>
      <c r="V69" s="40">
        <f t="shared" si="16"/>
        <v>17</v>
      </c>
      <c r="W69" s="40">
        <f t="shared" si="17"/>
        <v>13</v>
      </c>
      <c r="X69" s="40">
        <f t="shared" si="15"/>
        <v>4</v>
      </c>
      <c r="Y69" s="42">
        <f t="shared" si="18"/>
        <v>0.76470588235294112</v>
      </c>
    </row>
    <row r="70" spans="1:25" s="44" customFormat="1" ht="14.6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123</v>
      </c>
      <c r="H70" s="27">
        <f>SUM(H55:H69)</f>
        <v>43</v>
      </c>
      <c r="I70" s="28">
        <f t="shared" si="19"/>
        <v>0.74096385542168675</v>
      </c>
      <c r="J70" s="27">
        <f>SUM(J55:J69)</f>
        <v>9</v>
      </c>
      <c r="K70" s="27">
        <f>SUM(K55:K69)</f>
        <v>4</v>
      </c>
      <c r="L70" s="27">
        <f>J70-K70</f>
        <v>5</v>
      </c>
      <c r="M70" s="28">
        <f>K70/J70</f>
        <v>0.44444444444444442</v>
      </c>
      <c r="N70" s="27">
        <f>SUM(N55:N69)</f>
        <v>20</v>
      </c>
      <c r="O70" s="27">
        <f>SUM(O55:O69)</f>
        <v>8</v>
      </c>
      <c r="P70" s="27">
        <f>SUM(P55:P69)</f>
        <v>13</v>
      </c>
      <c r="Q70" s="28">
        <f t="shared" si="20"/>
        <v>0.4</v>
      </c>
      <c r="R70" s="28"/>
      <c r="S70" s="28"/>
      <c r="T70" s="28"/>
      <c r="U70" s="28"/>
      <c r="V70" s="27">
        <f>SUM(V55:V69)</f>
        <v>195</v>
      </c>
      <c r="W70" s="27">
        <f>SUM(W55:W69)</f>
        <v>135</v>
      </c>
      <c r="X70" s="27">
        <f>SUM(X55:X69)</f>
        <v>60</v>
      </c>
      <c r="Y70" s="28">
        <f t="shared" si="18"/>
        <v>0.69230769230769229</v>
      </c>
    </row>
    <row r="71" spans="1:25" ht="14.6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>
        <v>1</v>
      </c>
      <c r="P71" s="47">
        <f>N71-O71</f>
        <v>1</v>
      </c>
      <c r="Q71" s="49">
        <f t="shared" si="20"/>
        <v>0.5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1</v>
      </c>
      <c r="X71" s="47">
        <f t="shared" ref="X71:X84" si="24">V71-W71</f>
        <v>3</v>
      </c>
      <c r="Y71" s="49">
        <f t="shared" si="18"/>
        <v>0.25</v>
      </c>
    </row>
    <row r="72" spans="1:25" ht="14.6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14</v>
      </c>
      <c r="H72" s="47">
        <f t="shared" si="21"/>
        <v>0</v>
      </c>
      <c r="I72" s="49">
        <f t="shared" si="19"/>
        <v>1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14</v>
      </c>
      <c r="X72" s="47">
        <f t="shared" si="24"/>
        <v>0</v>
      </c>
      <c r="Y72" s="49">
        <f t="shared" si="18"/>
        <v>1</v>
      </c>
    </row>
    <row r="73" spans="1:25" ht="14.6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4</v>
      </c>
      <c r="H73" s="47">
        <f t="shared" si="21"/>
        <v>1</v>
      </c>
      <c r="I73" s="49">
        <f t="shared" si="19"/>
        <v>0.8</v>
      </c>
      <c r="J73" s="50">
        <v>5</v>
      </c>
      <c r="K73" s="48"/>
      <c r="L73" s="47">
        <f>J73-K73</f>
        <v>5</v>
      </c>
      <c r="M73" s="49">
        <f>K73/J73</f>
        <v>0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4</v>
      </c>
      <c r="X73" s="47">
        <f t="shared" si="24"/>
        <v>6</v>
      </c>
      <c r="Y73" s="49">
        <f t="shared" si="18"/>
        <v>0.4</v>
      </c>
    </row>
    <row r="74" spans="1:25" ht="14.6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31</v>
      </c>
      <c r="H74" s="47">
        <f t="shared" si="21"/>
        <v>30</v>
      </c>
      <c r="I74" s="49">
        <f t="shared" si="19"/>
        <v>0.50819672131147542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31</v>
      </c>
      <c r="X74" s="47">
        <f t="shared" si="24"/>
        <v>30</v>
      </c>
      <c r="Y74" s="49">
        <f t="shared" si="18"/>
        <v>0.50819672131147542</v>
      </c>
    </row>
    <row r="75" spans="1:25" ht="14.6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21"/>
        <v>0</v>
      </c>
      <c r="I75" s="49">
        <f t="shared" si="19"/>
        <v>1</v>
      </c>
      <c r="J75" s="50">
        <v>2</v>
      </c>
      <c r="K75" s="48">
        <v>2</v>
      </c>
      <c r="L75" s="47">
        <f>J75-K75</f>
        <v>0</v>
      </c>
      <c r="M75" s="49">
        <f>K75/J75</f>
        <v>1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17</v>
      </c>
      <c r="X75" s="47">
        <f t="shared" si="24"/>
        <v>1</v>
      </c>
      <c r="Y75" s="49">
        <f t="shared" si="18"/>
        <v>0.94444444444444442</v>
      </c>
    </row>
    <row r="76" spans="1:25" ht="14.6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5</v>
      </c>
      <c r="H76" s="47">
        <f t="shared" si="21"/>
        <v>12</v>
      </c>
      <c r="I76" s="49">
        <f t="shared" si="19"/>
        <v>0.29411764705882354</v>
      </c>
      <c r="J76" s="50"/>
      <c r="K76" s="48"/>
      <c r="L76" s="47"/>
      <c r="M76" s="49"/>
      <c r="N76" s="47">
        <v>5</v>
      </c>
      <c r="O76" s="48">
        <v>5</v>
      </c>
      <c r="P76" s="47">
        <f>N76-O76</f>
        <v>0</v>
      </c>
      <c r="Q76" s="49">
        <f>O76/N76</f>
        <v>1</v>
      </c>
      <c r="R76" s="49"/>
      <c r="S76" s="51"/>
      <c r="T76" s="49"/>
      <c r="U76" s="49"/>
      <c r="V76" s="47">
        <f t="shared" si="22"/>
        <v>22</v>
      </c>
      <c r="W76" s="47">
        <f t="shared" si="23"/>
        <v>10</v>
      </c>
      <c r="X76" s="47">
        <f t="shared" si="24"/>
        <v>12</v>
      </c>
      <c r="Y76" s="49">
        <f t="shared" si="18"/>
        <v>0.45454545454545453</v>
      </c>
    </row>
    <row r="77" spans="1:25" ht="14.6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0</v>
      </c>
      <c r="H77" s="47">
        <f t="shared" si="21"/>
        <v>7</v>
      </c>
      <c r="I77" s="49">
        <f t="shared" si="19"/>
        <v>0</v>
      </c>
      <c r="J77" s="50"/>
      <c r="K77" s="48"/>
      <c r="L77" s="47"/>
      <c r="M77" s="49"/>
      <c r="N77" s="47">
        <v>10</v>
      </c>
      <c r="O77" s="48">
        <v>0</v>
      </c>
      <c r="P77" s="47">
        <f>N77-O77</f>
        <v>10</v>
      </c>
      <c r="Q77" s="49">
        <f>O77/N77</f>
        <v>0</v>
      </c>
      <c r="R77" s="49"/>
      <c r="S77" s="51"/>
      <c r="T77" s="49"/>
      <c r="U77" s="49"/>
      <c r="V77" s="47">
        <f t="shared" si="22"/>
        <v>17</v>
      </c>
      <c r="W77" s="47">
        <f t="shared" si="23"/>
        <v>0</v>
      </c>
      <c r="X77" s="47">
        <f t="shared" si="24"/>
        <v>17</v>
      </c>
      <c r="Y77" s="49">
        <f t="shared" si="18"/>
        <v>0</v>
      </c>
    </row>
    <row r="78" spans="1:25" ht="14.6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16</v>
      </c>
      <c r="H78" s="47">
        <f t="shared" si="21"/>
        <v>12</v>
      </c>
      <c r="I78" s="49">
        <f t="shared" si="19"/>
        <v>0.5714285714285714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4</v>
      </c>
      <c r="P78" s="47">
        <f>N78-O78</f>
        <v>3</v>
      </c>
      <c r="Q78" s="49">
        <f>O78/N78</f>
        <v>0.5714285714285714</v>
      </c>
      <c r="R78" s="49"/>
      <c r="S78" s="51"/>
      <c r="T78" s="49"/>
      <c r="U78" s="49"/>
      <c r="V78" s="47">
        <f t="shared" si="22"/>
        <v>39</v>
      </c>
      <c r="W78" s="47">
        <f t="shared" si="23"/>
        <v>20</v>
      </c>
      <c r="X78" s="47">
        <f t="shared" si="24"/>
        <v>19</v>
      </c>
      <c r="Y78" s="49">
        <f t="shared" si="18"/>
        <v>0.51282051282051277</v>
      </c>
    </row>
    <row r="79" spans="1:25" ht="14.6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6</v>
      </c>
      <c r="H79" s="47">
        <f t="shared" si="21"/>
        <v>4</v>
      </c>
      <c r="I79" s="49">
        <f t="shared" si="19"/>
        <v>0.6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6</v>
      </c>
      <c r="X79" s="47">
        <f t="shared" si="24"/>
        <v>4</v>
      </c>
      <c r="Y79" s="49">
        <f t="shared" si="18"/>
        <v>0.6</v>
      </c>
    </row>
    <row r="80" spans="1:25" ht="14.6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9</v>
      </c>
      <c r="H80" s="47">
        <f t="shared" si="21"/>
        <v>1</v>
      </c>
      <c r="I80" s="49">
        <f t="shared" si="19"/>
        <v>0.9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9</v>
      </c>
      <c r="X80" s="47">
        <f t="shared" si="24"/>
        <v>1</v>
      </c>
      <c r="Y80" s="49">
        <f t="shared" si="18"/>
        <v>0.9</v>
      </c>
    </row>
    <row r="81" spans="1:25" ht="14.6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8</v>
      </c>
      <c r="H81" s="47">
        <f t="shared" si="21"/>
        <v>2</v>
      </c>
      <c r="I81" s="49">
        <f t="shared" si="19"/>
        <v>0.8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8</v>
      </c>
      <c r="X81" s="47">
        <f t="shared" si="24"/>
        <v>2</v>
      </c>
      <c r="Y81" s="49">
        <f t="shared" si="18"/>
        <v>0.8</v>
      </c>
    </row>
    <row r="82" spans="1:25" ht="14.6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4</v>
      </c>
      <c r="H82" s="47">
        <f t="shared" si="21"/>
        <v>4</v>
      </c>
      <c r="I82" s="49">
        <f t="shared" si="19"/>
        <v>0.5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4</v>
      </c>
      <c r="X82" s="47">
        <f t="shared" si="24"/>
        <v>4</v>
      </c>
      <c r="Y82" s="49">
        <f t="shared" si="18"/>
        <v>0.5</v>
      </c>
    </row>
    <row r="83" spans="1:25" ht="14.6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7</v>
      </c>
      <c r="H83" s="47">
        <f t="shared" si="21"/>
        <v>2</v>
      </c>
      <c r="I83" s="49">
        <f t="shared" si="19"/>
        <v>0.77777777777777779</v>
      </c>
      <c r="J83" s="50"/>
      <c r="K83" s="48"/>
      <c r="L83" s="47"/>
      <c r="M83" s="49"/>
      <c r="N83" s="47">
        <v>2</v>
      </c>
      <c r="O83" s="48">
        <v>0</v>
      </c>
      <c r="P83" s="47">
        <f>N83-O83</f>
        <v>2</v>
      </c>
      <c r="Q83" s="49">
        <f>O83/N83</f>
        <v>0</v>
      </c>
      <c r="R83" s="49"/>
      <c r="S83" s="51"/>
      <c r="T83" s="49"/>
      <c r="U83" s="49"/>
      <c r="V83" s="47">
        <f t="shared" si="22"/>
        <v>11</v>
      </c>
      <c r="W83" s="47">
        <f t="shared" si="23"/>
        <v>7</v>
      </c>
      <c r="X83" s="47">
        <f t="shared" si="24"/>
        <v>4</v>
      </c>
      <c r="Y83" s="49">
        <f t="shared" si="18"/>
        <v>0.63636363636363635</v>
      </c>
    </row>
    <row r="84" spans="1:25" ht="14.6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3</v>
      </c>
      <c r="H84" s="47">
        <f t="shared" si="21"/>
        <v>5</v>
      </c>
      <c r="I84" s="49">
        <f t="shared" si="19"/>
        <v>0.375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3</v>
      </c>
      <c r="X84" s="47">
        <f t="shared" si="24"/>
        <v>7</v>
      </c>
      <c r="Y84" s="49">
        <f t="shared" si="18"/>
        <v>0.3</v>
      </c>
    </row>
    <row r="85" spans="1:25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122</v>
      </c>
      <c r="H85" s="27">
        <f>SUM(H71:H84)</f>
        <v>82</v>
      </c>
      <c r="I85" s="28">
        <f t="shared" si="19"/>
        <v>0.59803921568627449</v>
      </c>
      <c r="J85" s="27">
        <f>SUM(J71:J84)</f>
        <v>11</v>
      </c>
      <c r="K85" s="27">
        <f>SUM(K71:K84)</f>
        <v>2</v>
      </c>
      <c r="L85" s="27">
        <f>J85-K85</f>
        <v>9</v>
      </c>
      <c r="M85" s="28">
        <f>K85/J85</f>
        <v>0.18181818181818182</v>
      </c>
      <c r="N85" s="27">
        <f>SUM(N71:N84)</f>
        <v>29</v>
      </c>
      <c r="O85" s="27">
        <f>SUM(O71:O84)</f>
        <v>10</v>
      </c>
      <c r="P85" s="27">
        <f>SUM(P71:P84)</f>
        <v>19</v>
      </c>
      <c r="Q85" s="28">
        <f>O85/N85</f>
        <v>0.34482758620689657</v>
      </c>
      <c r="R85" s="28"/>
      <c r="S85" s="28"/>
      <c r="T85" s="28"/>
      <c r="U85" s="28"/>
      <c r="V85" s="27">
        <f>SUM(V71:V84)</f>
        <v>244</v>
      </c>
      <c r="W85" s="27">
        <f>SUM(W71:W84)</f>
        <v>134</v>
      </c>
      <c r="X85" s="27">
        <f>SUM(X71:X84)</f>
        <v>110</v>
      </c>
      <c r="Y85" s="28">
        <f t="shared" si="18"/>
        <v>0.54918032786885251</v>
      </c>
    </row>
    <row r="86" spans="1:25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993</v>
      </c>
      <c r="G86" s="27">
        <f>G38+G54+G70+G85</f>
        <v>692</v>
      </c>
      <c r="H86" s="27">
        <f>H38+H54+H70+H85</f>
        <v>301</v>
      </c>
      <c r="I86" s="28">
        <f t="shared" si="19"/>
        <v>0.69687814702920448</v>
      </c>
      <c r="J86" s="27">
        <f>J38+J54+J70+J85</f>
        <v>83</v>
      </c>
      <c r="K86" s="27">
        <f>K38+K54+K70+K85</f>
        <v>50</v>
      </c>
      <c r="L86" s="27">
        <f>L38+L54+L70+L85</f>
        <v>33</v>
      </c>
      <c r="M86" s="28">
        <f>K86/J86</f>
        <v>0.60240963855421692</v>
      </c>
      <c r="N86" s="27">
        <f>N38+N54+N70+N85</f>
        <v>172</v>
      </c>
      <c r="O86" s="27">
        <f>O38+O54+O70+O85</f>
        <v>78</v>
      </c>
      <c r="P86" s="27" t="e">
        <f>P38+P54+P70+P85</f>
        <v>#VALUE!</v>
      </c>
      <c r="Q86" s="28">
        <f>O86/N86</f>
        <v>0.45348837209302323</v>
      </c>
      <c r="R86" s="53">
        <f>R38+R54</f>
        <v>9</v>
      </c>
      <c r="S86" s="53">
        <f>S38+S54</f>
        <v>3</v>
      </c>
      <c r="T86" s="53">
        <f>T38+T54</f>
        <v>6</v>
      </c>
      <c r="U86" s="28">
        <f>S86/R86</f>
        <v>0.33333333333333331</v>
      </c>
      <c r="V86" s="27">
        <f>V38+V54+V70+V85</f>
        <v>1257</v>
      </c>
      <c r="W86" s="27">
        <f>G86+K86+O86+S86</f>
        <v>823</v>
      </c>
      <c r="X86" s="27">
        <f>V86-W86</f>
        <v>434</v>
      </c>
      <c r="Y86" s="28">
        <f t="shared" si="18"/>
        <v>0.65473349244232304</v>
      </c>
    </row>
    <row r="87" spans="1:25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25" ht="12.7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25" ht="12.75" customHeight="1">
      <c r="A92" s="99" t="s">
        <v>242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461</v>
      </c>
      <c r="G96" s="58">
        <f t="shared" si="25"/>
        <v>314</v>
      </c>
      <c r="H96" s="58">
        <f t="shared" si="25"/>
        <v>147</v>
      </c>
      <c r="I96" s="59">
        <f t="shared" si="25"/>
        <v>0.68112798264642083</v>
      </c>
      <c r="J96" s="58">
        <f t="shared" si="25"/>
        <v>41</v>
      </c>
      <c r="K96" s="58">
        <f t="shared" si="25"/>
        <v>26</v>
      </c>
      <c r="L96" s="58">
        <f t="shared" si="25"/>
        <v>15</v>
      </c>
      <c r="M96" s="59">
        <f t="shared" si="25"/>
        <v>0.63414634146341464</v>
      </c>
      <c r="N96" s="58">
        <f t="shared" si="25"/>
        <v>103</v>
      </c>
      <c r="O96" s="58">
        <f t="shared" si="25"/>
        <v>50</v>
      </c>
      <c r="P96" s="58" t="e">
        <f t="shared" si="25"/>
        <v>#VALUE!</v>
      </c>
      <c r="Q96" s="59">
        <f t="shared" si="25"/>
        <v>0.4854368932038835</v>
      </c>
      <c r="R96" s="58">
        <f t="shared" si="25"/>
        <v>4</v>
      </c>
      <c r="S96" s="58">
        <f t="shared" si="25"/>
        <v>2</v>
      </c>
      <c r="T96" s="58">
        <f t="shared" si="25"/>
        <v>2</v>
      </c>
      <c r="U96" s="59">
        <f t="shared" si="25"/>
        <v>0.5</v>
      </c>
      <c r="V96" s="58">
        <f t="shared" si="25"/>
        <v>609</v>
      </c>
      <c r="W96" s="58" t="e">
        <f t="shared" si="25"/>
        <v>#VALUE!</v>
      </c>
      <c r="X96" s="58" t="e">
        <f t="shared" si="25"/>
        <v>#VALUE!</v>
      </c>
      <c r="Y96" s="59" t="e">
        <f t="shared" si="25"/>
        <v>#VALUE!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133</v>
      </c>
      <c r="H97" s="60">
        <f t="shared" si="26"/>
        <v>29</v>
      </c>
      <c r="I97" s="61">
        <f t="shared" si="26"/>
        <v>0.82098765432098764</v>
      </c>
      <c r="J97" s="60">
        <f t="shared" si="26"/>
        <v>22</v>
      </c>
      <c r="K97" s="60">
        <f t="shared" si="26"/>
        <v>18</v>
      </c>
      <c r="L97" s="60">
        <f t="shared" si="26"/>
        <v>4</v>
      </c>
      <c r="M97" s="61">
        <f t="shared" si="26"/>
        <v>0.81818181818181823</v>
      </c>
      <c r="N97" s="60">
        <f t="shared" si="26"/>
        <v>20</v>
      </c>
      <c r="O97" s="60">
        <f t="shared" si="26"/>
        <v>10</v>
      </c>
      <c r="P97" s="60">
        <f t="shared" si="26"/>
        <v>10</v>
      </c>
      <c r="Q97" s="61">
        <f t="shared" si="26"/>
        <v>0.5</v>
      </c>
      <c r="R97" s="60">
        <f t="shared" si="26"/>
        <v>5</v>
      </c>
      <c r="S97" s="60">
        <f t="shared" si="26"/>
        <v>1</v>
      </c>
      <c r="T97" s="60">
        <f t="shared" si="26"/>
        <v>4</v>
      </c>
      <c r="U97" s="61">
        <f t="shared" si="26"/>
        <v>0.2</v>
      </c>
      <c r="V97" s="60">
        <f t="shared" si="26"/>
        <v>209</v>
      </c>
      <c r="W97" s="60">
        <f t="shared" si="26"/>
        <v>162</v>
      </c>
      <c r="X97" s="60">
        <f t="shared" si="26"/>
        <v>47</v>
      </c>
      <c r="Y97" s="61">
        <f t="shared" si="26"/>
        <v>0.77511961722488043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123</v>
      </c>
      <c r="H98" s="62">
        <f t="shared" si="27"/>
        <v>43</v>
      </c>
      <c r="I98" s="63">
        <f t="shared" si="27"/>
        <v>0.74096385542168675</v>
      </c>
      <c r="J98" s="62">
        <f t="shared" si="27"/>
        <v>9</v>
      </c>
      <c r="K98" s="62">
        <f t="shared" si="27"/>
        <v>4</v>
      </c>
      <c r="L98" s="62">
        <f t="shared" si="27"/>
        <v>5</v>
      </c>
      <c r="M98" s="63">
        <f t="shared" si="27"/>
        <v>0.44444444444444442</v>
      </c>
      <c r="N98" s="62">
        <f t="shared" si="27"/>
        <v>20</v>
      </c>
      <c r="O98" s="62">
        <f t="shared" si="27"/>
        <v>8</v>
      </c>
      <c r="P98" s="62">
        <f t="shared" si="27"/>
        <v>13</v>
      </c>
      <c r="Q98" s="63">
        <f t="shared" si="27"/>
        <v>0.4</v>
      </c>
      <c r="R98" s="63"/>
      <c r="S98" s="63"/>
      <c r="T98" s="63"/>
      <c r="U98" s="63"/>
      <c r="V98" s="62">
        <f>V70</f>
        <v>195</v>
      </c>
      <c r="W98" s="62">
        <f>W70</f>
        <v>135</v>
      </c>
      <c r="X98" s="62">
        <f>X70</f>
        <v>60</v>
      </c>
      <c r="Y98" s="63">
        <f>Y70</f>
        <v>0.69230769230769229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122</v>
      </c>
      <c r="H99" s="64">
        <f t="shared" si="28"/>
        <v>82</v>
      </c>
      <c r="I99" s="65">
        <f t="shared" si="28"/>
        <v>0.59803921568627449</v>
      </c>
      <c r="J99" s="64">
        <f t="shared" si="28"/>
        <v>11</v>
      </c>
      <c r="K99" s="64">
        <f t="shared" si="28"/>
        <v>2</v>
      </c>
      <c r="L99" s="64">
        <f t="shared" si="28"/>
        <v>9</v>
      </c>
      <c r="M99" s="65">
        <f t="shared" si="28"/>
        <v>0.18181818181818182</v>
      </c>
      <c r="N99" s="64">
        <f t="shared" si="28"/>
        <v>29</v>
      </c>
      <c r="O99" s="64">
        <f t="shared" si="28"/>
        <v>10</v>
      </c>
      <c r="P99" s="64">
        <f t="shared" si="28"/>
        <v>19</v>
      </c>
      <c r="Q99" s="65">
        <f t="shared" si="28"/>
        <v>0.34482758620689657</v>
      </c>
      <c r="R99" s="65"/>
      <c r="S99" s="65"/>
      <c r="T99" s="65"/>
      <c r="U99" s="65"/>
      <c r="V99" s="64">
        <f>V85</f>
        <v>244</v>
      </c>
      <c r="W99" s="64">
        <f>W85</f>
        <v>134</v>
      </c>
      <c r="X99" s="64">
        <f>X85</f>
        <v>110</v>
      </c>
      <c r="Y99" s="65">
        <f>Y85</f>
        <v>0.54918032786885251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993</v>
      </c>
      <c r="G100" s="18">
        <f t="shared" si="29"/>
        <v>692</v>
      </c>
      <c r="H100" s="18">
        <f t="shared" si="29"/>
        <v>301</v>
      </c>
      <c r="I100" s="66">
        <f t="shared" si="29"/>
        <v>0.69687814702920448</v>
      </c>
      <c r="J100" s="18">
        <f t="shared" si="29"/>
        <v>83</v>
      </c>
      <c r="K100" s="18">
        <f t="shared" si="29"/>
        <v>50</v>
      </c>
      <c r="L100" s="18">
        <f t="shared" si="29"/>
        <v>33</v>
      </c>
      <c r="M100" s="66">
        <f t="shared" si="29"/>
        <v>0.60240963855421692</v>
      </c>
      <c r="N100" s="18">
        <f t="shared" si="29"/>
        <v>172</v>
      </c>
      <c r="O100" s="18">
        <f t="shared" si="29"/>
        <v>78</v>
      </c>
      <c r="P100" s="18" t="e">
        <f t="shared" si="29"/>
        <v>#VALUE!</v>
      </c>
      <c r="Q100" s="66">
        <f t="shared" si="29"/>
        <v>0.45348837209302323</v>
      </c>
      <c r="R100" s="67">
        <f t="shared" ref="R100:X100" si="30">R86</f>
        <v>9</v>
      </c>
      <c r="S100" s="67">
        <f t="shared" si="30"/>
        <v>3</v>
      </c>
      <c r="T100" s="67">
        <f t="shared" si="30"/>
        <v>6</v>
      </c>
      <c r="U100" s="66">
        <f t="shared" si="30"/>
        <v>0.33333333333333331</v>
      </c>
      <c r="V100" s="18">
        <f t="shared" si="30"/>
        <v>1257</v>
      </c>
      <c r="W100" s="18">
        <f t="shared" si="30"/>
        <v>823</v>
      </c>
      <c r="X100" s="18">
        <f t="shared" si="30"/>
        <v>434</v>
      </c>
      <c r="Y100" s="66">
        <f>W100/V100</f>
        <v>0.65473349244232304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11" spans="1:25" ht="38.85" customHeight="1">
      <c r="E111" s="124" t="s">
        <v>35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 customHeight="1">
      <c r="E113" s="128" t="s">
        <v>6</v>
      </c>
      <c r="F113" s="128"/>
      <c r="G113" s="128"/>
      <c r="H113" s="128"/>
      <c r="I113" s="129">
        <f>F86+J86</f>
        <v>1076</v>
      </c>
      <c r="J113" s="129"/>
      <c r="K113" s="129"/>
      <c r="L113" s="130">
        <f>G86+K86</f>
        <v>742</v>
      </c>
      <c r="M113" s="130"/>
      <c r="N113" s="130"/>
      <c r="O113" s="130">
        <f>I113-L113</f>
        <v>334</v>
      </c>
      <c r="P113" s="130"/>
      <c r="Q113" s="130"/>
      <c r="R113" s="131">
        <f>L113/I113</f>
        <v>0.68959107806691455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81</v>
      </c>
      <c r="M114" s="130"/>
      <c r="N114" s="130"/>
      <c r="O114" s="130">
        <f>I114-L114</f>
        <v>100</v>
      </c>
      <c r="P114" s="130"/>
      <c r="Q114" s="130"/>
      <c r="R114" s="131">
        <f>L114/I114</f>
        <v>0.44751381215469616</v>
      </c>
      <c r="S114" s="131"/>
      <c r="T114" s="131"/>
    </row>
    <row r="115" spans="5:20" ht="15.75" customHeight="1">
      <c r="E115" s="128" t="s">
        <v>8</v>
      </c>
      <c r="F115" s="128"/>
      <c r="G115" s="128"/>
      <c r="H115" s="128"/>
      <c r="I115" s="129">
        <f>SUM(I113:I114)</f>
        <v>1257</v>
      </c>
      <c r="J115" s="129"/>
      <c r="K115" s="129"/>
      <c r="L115" s="130">
        <f>SUM(L113:L114)</f>
        <v>823</v>
      </c>
      <c r="M115" s="130"/>
      <c r="N115" s="130"/>
      <c r="O115" s="130">
        <f>SUM(O113:O114)</f>
        <v>434</v>
      </c>
      <c r="P115" s="130"/>
      <c r="Q115" s="130"/>
      <c r="R115" s="131">
        <f>L115/I115</f>
        <v>0.65473349244232304</v>
      </c>
      <c r="S115" s="131"/>
      <c r="T115" s="131"/>
    </row>
    <row r="116" spans="5:20" ht="15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 ht="31.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2.7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25.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4.65" customHeight="1">
      <c r="E121" s="68" t="s">
        <v>54</v>
      </c>
      <c r="F121" s="71"/>
      <c r="G121" s="71"/>
      <c r="H121" s="71">
        <f>F121-G121</f>
        <v>0</v>
      </c>
      <c r="I121" s="72" t="e">
        <f>G121/F121</f>
        <v>#DIV/0!</v>
      </c>
      <c r="J121" s="71"/>
      <c r="K121" s="71"/>
      <c r="L121" s="71">
        <f>J121-K121</f>
        <v>0</v>
      </c>
      <c r="M121" s="72" t="e">
        <f>K121/J121</f>
        <v>#DIV/0!</v>
      </c>
    </row>
    <row r="122" spans="5:20" ht="14.65" customHeight="1">
      <c r="E122" s="68" t="s">
        <v>99</v>
      </c>
      <c r="F122" s="71"/>
      <c r="G122" s="71"/>
      <c r="H122" s="71">
        <f>F122-G122</f>
        <v>0</v>
      </c>
      <c r="I122" s="72" t="e">
        <f>G122/F122</f>
        <v>#DIV/0!</v>
      </c>
      <c r="J122" s="71"/>
      <c r="K122" s="71"/>
      <c r="L122" s="71">
        <f>J122-K122</f>
        <v>0</v>
      </c>
      <c r="M122" s="72" t="e">
        <f>K122/J122</f>
        <v>#DIV/0!</v>
      </c>
    </row>
    <row r="123" spans="5:20" ht="14.65" customHeight="1">
      <c r="E123" s="68" t="s">
        <v>123</v>
      </c>
      <c r="F123" s="71"/>
      <c r="G123" s="71"/>
      <c r="H123" s="71">
        <f>F123-G123</f>
        <v>0</v>
      </c>
      <c r="I123" s="72" t="e">
        <f>G123/F123</f>
        <v>#DIV/0!</v>
      </c>
      <c r="J123" s="71"/>
      <c r="K123" s="71"/>
      <c r="L123" s="71">
        <f>J123-K123</f>
        <v>0</v>
      </c>
      <c r="M123" s="72" t="e">
        <f>K123/J123</f>
        <v>#DIV/0!</v>
      </c>
    </row>
    <row r="124" spans="5:20" ht="14.65" customHeight="1">
      <c r="E124" s="68" t="s">
        <v>146</v>
      </c>
      <c r="F124" s="71"/>
      <c r="G124" s="71"/>
      <c r="H124" s="71">
        <f>F124-G124</f>
        <v>0</v>
      </c>
      <c r="I124" s="72" t="e">
        <f>G124/F124</f>
        <v>#DIV/0!</v>
      </c>
      <c r="J124" s="71"/>
      <c r="K124" s="71"/>
      <c r="L124" s="71">
        <f>J124-K124</f>
        <v>0</v>
      </c>
      <c r="M124" s="72" t="e">
        <f>K124/J124</f>
        <v>#DIV/0!</v>
      </c>
    </row>
    <row r="125" spans="5:20" ht="12.75" customHeight="1">
      <c r="E125" s="68" t="s">
        <v>175</v>
      </c>
      <c r="F125" s="68">
        <f>F121+F122+F123+F124</f>
        <v>0</v>
      </c>
      <c r="G125" s="68">
        <f>G121+G122+G123+G124</f>
        <v>0</v>
      </c>
      <c r="H125" s="68">
        <f>H121+H122+H123+H124</f>
        <v>0</v>
      </c>
      <c r="I125" s="73" t="e">
        <f>G125/F125</f>
        <v>#DIV/0!</v>
      </c>
      <c r="J125" s="68">
        <f>J121+J122+J123+J124</f>
        <v>0</v>
      </c>
      <c r="K125" s="68">
        <f>K121+K122+K123+K124</f>
        <v>0</v>
      </c>
      <c r="L125" s="68">
        <f>L121+L122+L123+L124</f>
        <v>0</v>
      </c>
      <c r="M125" s="73" t="e">
        <f>K125/J125</f>
        <v>#DIV/0!</v>
      </c>
    </row>
    <row r="126" spans="5:20" ht="12.75" customHeight="1">
      <c r="E126" s="74" t="s">
        <v>184</v>
      </c>
      <c r="H126" s="75"/>
    </row>
    <row r="127" spans="5:20" ht="12.75" customHeight="1">
      <c r="E127" s="74" t="s">
        <v>185</v>
      </c>
      <c r="H127" s="75"/>
    </row>
    <row r="137" spans="1:21" ht="12.7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2.7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2.7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2.75" customHeight="1">
      <c r="A140" s="99" t="s">
        <v>241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2.7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2.7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2.75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502</v>
      </c>
      <c r="G143" s="76">
        <f t="shared" si="31"/>
        <v>340</v>
      </c>
      <c r="H143" s="76">
        <f>F143-G143</f>
        <v>162</v>
      </c>
      <c r="I143" s="77">
        <f>G143/F143</f>
        <v>0.67729083665338641</v>
      </c>
      <c r="J143" s="78">
        <f t="shared" ref="J143:K147" si="32">F121</f>
        <v>0</v>
      </c>
      <c r="K143" s="78">
        <f t="shared" si="32"/>
        <v>0</v>
      </c>
      <c r="L143" s="79">
        <f>J143-K143</f>
        <v>0</v>
      </c>
      <c r="M143" s="77" t="e">
        <f>K143/J143</f>
        <v>#DIV/0!</v>
      </c>
      <c r="N143" s="76">
        <f t="shared" ref="N143:O147" si="33">N96+R96</f>
        <v>107</v>
      </c>
      <c r="O143" s="76">
        <f t="shared" si="33"/>
        <v>52</v>
      </c>
      <c r="P143" s="76">
        <f>N143-O143</f>
        <v>55</v>
      </c>
      <c r="Q143" s="77">
        <f>O143/N143</f>
        <v>0.48598130841121495</v>
      </c>
      <c r="R143" s="78">
        <f t="shared" ref="R143:S147" si="34">J121</f>
        <v>0</v>
      </c>
      <c r="S143" s="78">
        <f t="shared" si="34"/>
        <v>0</v>
      </c>
      <c r="T143" s="79">
        <f>R143-S143</f>
        <v>0</v>
      </c>
      <c r="U143" s="77" t="e">
        <f>S143/R143</f>
        <v>#DIV/0!</v>
      </c>
    </row>
    <row r="144" spans="1:21" ht="12.75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151</v>
      </c>
      <c r="H144" s="80">
        <f>F144-G144</f>
        <v>33</v>
      </c>
      <c r="I144" s="81">
        <f>G144/F144</f>
        <v>0.82065217391304346</v>
      </c>
      <c r="J144" s="82">
        <f t="shared" si="32"/>
        <v>0</v>
      </c>
      <c r="K144" s="82">
        <f t="shared" si="32"/>
        <v>0</v>
      </c>
      <c r="L144" s="83">
        <f>J144-K144</f>
        <v>0</v>
      </c>
      <c r="M144" s="81" t="e">
        <f>K144/J144</f>
        <v>#DIV/0!</v>
      </c>
      <c r="N144" s="80">
        <f t="shared" si="33"/>
        <v>25</v>
      </c>
      <c r="O144" s="80">
        <f t="shared" si="33"/>
        <v>11</v>
      </c>
      <c r="P144" s="80">
        <f>N144-O144</f>
        <v>14</v>
      </c>
      <c r="Q144" s="81">
        <f>O144/N144</f>
        <v>0.44</v>
      </c>
      <c r="R144" s="82">
        <f t="shared" si="34"/>
        <v>0</v>
      </c>
      <c r="S144" s="82">
        <f t="shared" si="34"/>
        <v>0</v>
      </c>
      <c r="T144" s="83">
        <f>R144-S144</f>
        <v>0</v>
      </c>
      <c r="U144" s="81" t="e">
        <f>S144/R144</f>
        <v>#DIV/0!</v>
      </c>
    </row>
    <row r="145" spans="1:21" ht="12.75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127</v>
      </c>
      <c r="H145" s="84">
        <f>F145-G145</f>
        <v>48</v>
      </c>
      <c r="I145" s="85">
        <f>G145/F145</f>
        <v>0.72571428571428576</v>
      </c>
      <c r="J145" s="86">
        <f t="shared" si="32"/>
        <v>0</v>
      </c>
      <c r="K145" s="86">
        <f t="shared" si="32"/>
        <v>0</v>
      </c>
      <c r="L145" s="87">
        <f>J145-K145</f>
        <v>0</v>
      </c>
      <c r="M145" s="85" t="e">
        <f>K145/J145</f>
        <v>#DIV/0!</v>
      </c>
      <c r="N145" s="84">
        <f t="shared" si="33"/>
        <v>20</v>
      </c>
      <c r="O145" s="84">
        <f t="shared" si="33"/>
        <v>8</v>
      </c>
      <c r="P145" s="84">
        <f>N145-O145</f>
        <v>12</v>
      </c>
      <c r="Q145" s="85">
        <f>O145/N145</f>
        <v>0.4</v>
      </c>
      <c r="R145" s="86">
        <f t="shared" si="34"/>
        <v>0</v>
      </c>
      <c r="S145" s="86">
        <f t="shared" si="34"/>
        <v>0</v>
      </c>
      <c r="T145" s="87">
        <f>R145-S145</f>
        <v>0</v>
      </c>
      <c r="U145" s="85" t="e">
        <f>S145/R145</f>
        <v>#DIV/0!</v>
      </c>
    </row>
    <row r="146" spans="1:21" ht="12.75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124</v>
      </c>
      <c r="H146" s="88">
        <f>F146-G146</f>
        <v>91</v>
      </c>
      <c r="I146" s="89">
        <f>G146/F146</f>
        <v>0.57674418604651168</v>
      </c>
      <c r="J146" s="90">
        <f t="shared" si="32"/>
        <v>0</v>
      </c>
      <c r="K146" s="90">
        <f t="shared" si="32"/>
        <v>0</v>
      </c>
      <c r="L146" s="91">
        <f>J146-K146</f>
        <v>0</v>
      </c>
      <c r="M146" s="89" t="e">
        <f>K146/J146</f>
        <v>#DIV/0!</v>
      </c>
      <c r="N146" s="88">
        <f t="shared" si="33"/>
        <v>29</v>
      </c>
      <c r="O146" s="88">
        <f t="shared" si="33"/>
        <v>10</v>
      </c>
      <c r="P146" s="88">
        <f>N146-O146</f>
        <v>19</v>
      </c>
      <c r="Q146" s="89">
        <f>O146/N146</f>
        <v>0.34482758620689657</v>
      </c>
      <c r="R146" s="90">
        <f t="shared" si="34"/>
        <v>0</v>
      </c>
      <c r="S146" s="90">
        <f t="shared" si="34"/>
        <v>0</v>
      </c>
      <c r="T146" s="91">
        <f>R146-S146</f>
        <v>0</v>
      </c>
      <c r="U146" s="89" t="e">
        <f>S146/R146</f>
        <v>#DIV/0!</v>
      </c>
    </row>
    <row r="147" spans="1:21" ht="12.75" customHeight="1">
      <c r="A147" s="138" t="s">
        <v>175</v>
      </c>
      <c r="B147" s="138"/>
      <c r="C147" s="138"/>
      <c r="D147" s="138"/>
      <c r="E147" s="138"/>
      <c r="F147" s="92">
        <f t="shared" si="31"/>
        <v>1076</v>
      </c>
      <c r="G147" s="92">
        <f t="shared" si="31"/>
        <v>742</v>
      </c>
      <c r="H147" s="92">
        <f>F147-G147</f>
        <v>334</v>
      </c>
      <c r="I147" s="93">
        <f>G147/F147</f>
        <v>0.68959107806691455</v>
      </c>
      <c r="J147" s="94">
        <f t="shared" si="32"/>
        <v>0</v>
      </c>
      <c r="K147" s="94">
        <f t="shared" si="32"/>
        <v>0</v>
      </c>
      <c r="L147" s="95">
        <f>J147-K147</f>
        <v>0</v>
      </c>
      <c r="M147" s="93" t="e">
        <f>K147/J147</f>
        <v>#DIV/0!</v>
      </c>
      <c r="N147" s="92">
        <f t="shared" si="33"/>
        <v>181</v>
      </c>
      <c r="O147" s="92">
        <f t="shared" si="33"/>
        <v>81</v>
      </c>
      <c r="P147" s="92">
        <f>N147-O147</f>
        <v>100</v>
      </c>
      <c r="Q147" s="93">
        <f>O147/N147</f>
        <v>0.44751381215469616</v>
      </c>
      <c r="R147" s="94">
        <f t="shared" si="34"/>
        <v>0</v>
      </c>
      <c r="S147" s="94">
        <f t="shared" si="34"/>
        <v>0</v>
      </c>
      <c r="T147" s="95">
        <f>R147-S147</f>
        <v>0</v>
      </c>
      <c r="U147" s="93" t="e">
        <f>S147/R147</f>
        <v>#DIV/0!</v>
      </c>
    </row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511811023622047" right="0.511811023622047" top="1.082677165354331" bottom="1.082677165354331" header="0.78740157480314998" footer="0.78740157480314998"/>
  <pageSetup paperSize="0" fitToWidth="0" fitToHeight="0" pageOrder="overThenDown" orientation="portrait" horizontalDpi="0" verticalDpi="0" copies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workbookViewId="0">
      <selection sqref="A1:Y1"/>
    </sheetView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7" width="6.5" customWidth="1"/>
    <col min="8" max="8" width="6.75" customWidth="1"/>
    <col min="9" max="9" width="8.625" customWidth="1"/>
    <col min="10" max="10" width="6.625" customWidth="1"/>
    <col min="11" max="11" width="5.75" customWidth="1"/>
    <col min="12" max="12" width="6.75" customWidth="1"/>
    <col min="13" max="13" width="8.375" customWidth="1"/>
    <col min="14" max="16" width="5.125" customWidth="1"/>
    <col min="17" max="17" width="6.625" customWidth="1"/>
    <col min="18" max="25" width="5.125" customWidth="1"/>
    <col min="26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243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94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4.6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11</v>
      </c>
      <c r="H8" s="23">
        <f>F8-G8</f>
        <v>3</v>
      </c>
      <c r="I8" s="25">
        <f>G8/F8</f>
        <v>0.7857142857142857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11</v>
      </c>
      <c r="X8" s="23">
        <f t="shared" ref="X8:X37" si="2">V8-W8</f>
        <v>3</v>
      </c>
      <c r="Y8" s="25">
        <f t="shared" ref="Y8:Y39" si="3">W8/V8</f>
        <v>0.7857142857142857</v>
      </c>
    </row>
    <row r="9" spans="1:25" ht="14.6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26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10</v>
      </c>
      <c r="P9" s="23">
        <f>N9-O9</f>
        <v>0</v>
      </c>
      <c r="Q9" s="25">
        <f>O9/N9</f>
        <v>1</v>
      </c>
      <c r="R9" s="23"/>
      <c r="S9" s="24"/>
      <c r="T9" s="23"/>
      <c r="U9" s="25"/>
      <c r="V9" s="23">
        <f t="shared" si="0"/>
        <v>37</v>
      </c>
      <c r="W9" s="23">
        <f t="shared" si="1"/>
        <v>37</v>
      </c>
      <c r="X9" s="23">
        <f t="shared" si="2"/>
        <v>0</v>
      </c>
      <c r="Y9" s="25">
        <f t="shared" si="3"/>
        <v>1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1</v>
      </c>
      <c r="H10" s="23">
        <f>F10-G10</f>
        <v>19</v>
      </c>
      <c r="I10" s="25">
        <f>G10/F10</f>
        <v>0.05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1</v>
      </c>
      <c r="X10" s="23">
        <f t="shared" si="2"/>
        <v>21</v>
      </c>
      <c r="Y10" s="25">
        <f t="shared" si="3"/>
        <v>4.5454545454545456E-2</v>
      </c>
    </row>
    <row r="11" spans="1:25" ht="14.6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6</v>
      </c>
      <c r="P11" s="23">
        <f>N11-O11</f>
        <v>4</v>
      </c>
      <c r="Q11" s="25">
        <f>O11/N11</f>
        <v>0.6</v>
      </c>
      <c r="R11" s="23"/>
      <c r="S11" s="24"/>
      <c r="T11" s="23"/>
      <c r="U11" s="25"/>
      <c r="V11" s="23">
        <f t="shared" si="0"/>
        <v>10</v>
      </c>
      <c r="W11" s="23">
        <f t="shared" si="1"/>
        <v>6</v>
      </c>
      <c r="X11" s="23">
        <f t="shared" si="2"/>
        <v>4</v>
      </c>
      <c r="Y11" s="25">
        <f t="shared" si="3"/>
        <v>0.6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42</v>
      </c>
      <c r="H12" s="23">
        <f t="shared" ref="H12:H18" si="4">F12-G12</f>
        <v>3</v>
      </c>
      <c r="I12" s="25">
        <f t="shared" ref="I12:I18" si="5">G12/F12</f>
        <v>0.93333333333333335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42</v>
      </c>
      <c r="X12" s="23">
        <f t="shared" si="2"/>
        <v>3</v>
      </c>
      <c r="Y12" s="25">
        <f t="shared" si="3"/>
        <v>0.93333333333333335</v>
      </c>
    </row>
    <row r="13" spans="1:25" ht="14.6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28</v>
      </c>
      <c r="H13" s="23">
        <f t="shared" si="4"/>
        <v>33</v>
      </c>
      <c r="I13" s="25">
        <f t="shared" si="5"/>
        <v>0.45901639344262296</v>
      </c>
      <c r="J13" s="26"/>
      <c r="K13" s="24"/>
      <c r="L13" s="23"/>
      <c r="M13" s="25"/>
      <c r="N13" s="23">
        <v>25</v>
      </c>
      <c r="O13" s="24">
        <v>0</v>
      </c>
      <c r="P13" s="23">
        <f>N13-O13</f>
        <v>25</v>
      </c>
      <c r="Q13" s="25">
        <f>O13/N13</f>
        <v>0</v>
      </c>
      <c r="R13" s="23"/>
      <c r="S13" s="24"/>
      <c r="T13" s="23"/>
      <c r="U13" s="25"/>
      <c r="V13" s="23">
        <f t="shared" si="0"/>
        <v>86</v>
      </c>
      <c r="W13" s="23">
        <f t="shared" si="1"/>
        <v>28</v>
      </c>
      <c r="X13" s="23">
        <f t="shared" si="2"/>
        <v>58</v>
      </c>
      <c r="Y13" s="25">
        <f t="shared" si="3"/>
        <v>0.32558139534883723</v>
      </c>
    </row>
    <row r="14" spans="1:25" ht="14.6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4"/>
        <v>0</v>
      </c>
      <c r="I14" s="25">
        <f t="shared" si="5"/>
        <v>1</v>
      </c>
      <c r="J14" s="26">
        <v>15</v>
      </c>
      <c r="K14" s="24">
        <v>13</v>
      </c>
      <c r="L14" s="23">
        <f>J14-K14</f>
        <v>2</v>
      </c>
      <c r="M14" s="25">
        <f>K14/J14</f>
        <v>0.8666666666666667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43</v>
      </c>
      <c r="X14" s="23">
        <f t="shared" si="2"/>
        <v>2</v>
      </c>
      <c r="Y14" s="25">
        <f t="shared" si="3"/>
        <v>0.9555555555555556</v>
      </c>
    </row>
    <row r="15" spans="1:25" ht="14.65" customHeight="1">
      <c r="A15" s="103"/>
      <c r="B15" s="104"/>
      <c r="C15" s="105"/>
      <c r="D15" s="21"/>
      <c r="E15" s="22" t="s">
        <v>66</v>
      </c>
      <c r="F15" s="23">
        <v>10</v>
      </c>
      <c r="G15" s="24">
        <v>1</v>
      </c>
      <c r="H15" s="23">
        <f t="shared" si="4"/>
        <v>9</v>
      </c>
      <c r="I15" s="25">
        <f t="shared" si="5"/>
        <v>0.1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1</v>
      </c>
      <c r="X15" s="23">
        <f t="shared" si="2"/>
        <v>9</v>
      </c>
      <c r="Y15" s="25">
        <f t="shared" si="3"/>
        <v>0.1</v>
      </c>
    </row>
    <row r="16" spans="1:25" ht="14.65" customHeight="1">
      <c r="A16" s="103"/>
      <c r="B16" s="104"/>
      <c r="C16" s="105"/>
      <c r="D16" s="21"/>
      <c r="E16" s="22" t="s">
        <v>67</v>
      </c>
      <c r="F16" s="23">
        <v>3</v>
      </c>
      <c r="G16" s="24">
        <v>1</v>
      </c>
      <c r="H16" s="23">
        <f t="shared" si="4"/>
        <v>2</v>
      </c>
      <c r="I16" s="25">
        <f t="shared" si="5"/>
        <v>0.33333333333333331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3</v>
      </c>
      <c r="W16" s="23">
        <f t="shared" si="1"/>
        <v>1</v>
      </c>
      <c r="X16" s="23">
        <f t="shared" si="2"/>
        <v>2</v>
      </c>
      <c r="Y16" s="25">
        <f t="shared" si="3"/>
        <v>0.33333333333333331</v>
      </c>
    </row>
    <row r="17" spans="1:25" ht="14.65" customHeight="1">
      <c r="A17" s="103"/>
      <c r="B17" s="104"/>
      <c r="C17" s="105"/>
      <c r="D17" s="21"/>
      <c r="E17" s="22" t="s">
        <v>68</v>
      </c>
      <c r="F17" s="23">
        <v>23</v>
      </c>
      <c r="G17" s="24">
        <v>19</v>
      </c>
      <c r="H17" s="23">
        <f t="shared" si="4"/>
        <v>4</v>
      </c>
      <c r="I17" s="25">
        <f t="shared" si="5"/>
        <v>0.82608695652173914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23</v>
      </c>
      <c r="W17" s="23">
        <f t="shared" si="1"/>
        <v>19</v>
      </c>
      <c r="X17" s="23">
        <f t="shared" si="2"/>
        <v>4</v>
      </c>
      <c r="Y17" s="25">
        <f t="shared" si="3"/>
        <v>0.82608695652173914</v>
      </c>
    </row>
    <row r="18" spans="1:25" ht="14.65" customHeight="1">
      <c r="A18" s="103"/>
      <c r="B18" s="104"/>
      <c r="C18" s="105"/>
      <c r="D18" s="21"/>
      <c r="E18" s="22" t="s">
        <v>69</v>
      </c>
      <c r="F18" s="23">
        <v>20</v>
      </c>
      <c r="G18" s="24">
        <v>20</v>
      </c>
      <c r="H18" s="23">
        <f t="shared" si="4"/>
        <v>0</v>
      </c>
      <c r="I18" s="25">
        <f t="shared" si="5"/>
        <v>1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20</v>
      </c>
      <c r="X18" s="23">
        <f t="shared" si="2"/>
        <v>2</v>
      </c>
      <c r="Y18" s="25">
        <f t="shared" si="3"/>
        <v>0.90909090909090906</v>
      </c>
    </row>
    <row r="19" spans="1:25" ht="14.6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24</v>
      </c>
      <c r="P19" s="23">
        <f>N19-O19</f>
        <v>10</v>
      </c>
      <c r="Q19" s="25">
        <f>O19/N19</f>
        <v>0.70588235294117652</v>
      </c>
      <c r="R19" s="23"/>
      <c r="S19" s="24"/>
      <c r="T19" s="23"/>
      <c r="U19" s="25"/>
      <c r="V19" s="23">
        <f t="shared" si="0"/>
        <v>34</v>
      </c>
      <c r="W19" s="23">
        <f t="shared" si="1"/>
        <v>24</v>
      </c>
      <c r="X19" s="23">
        <f t="shared" si="2"/>
        <v>10</v>
      </c>
      <c r="Y19" s="25">
        <f t="shared" si="3"/>
        <v>0.70588235294117652</v>
      </c>
    </row>
    <row r="20" spans="1:25" ht="14.65" customHeight="1">
      <c r="A20" s="103"/>
      <c r="B20" s="104"/>
      <c r="C20" s="105"/>
      <c r="D20" s="21"/>
      <c r="E20" s="22" t="s">
        <v>71</v>
      </c>
      <c r="F20" s="23">
        <v>29</v>
      </c>
      <c r="G20" s="24">
        <v>28</v>
      </c>
      <c r="H20" s="23">
        <f t="shared" ref="H20:H27" si="6">F20-G20</f>
        <v>1</v>
      </c>
      <c r="I20" s="25">
        <f t="shared" ref="I20:I27" si="7">G20/F20</f>
        <v>0.96551724137931039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28</v>
      </c>
      <c r="X20" s="23">
        <f t="shared" si="2"/>
        <v>1</v>
      </c>
      <c r="Y20" s="25">
        <f t="shared" si="3"/>
        <v>0.96551724137931039</v>
      </c>
    </row>
    <row r="21" spans="1:25" ht="14.65" customHeight="1">
      <c r="A21" s="103"/>
      <c r="B21" s="104"/>
      <c r="C21" s="105"/>
      <c r="D21" s="21"/>
      <c r="E21" s="22" t="s">
        <v>72</v>
      </c>
      <c r="F21" s="23">
        <v>10</v>
      </c>
      <c r="G21" s="24">
        <v>7</v>
      </c>
      <c r="H21" s="23">
        <f t="shared" si="6"/>
        <v>3</v>
      </c>
      <c r="I21" s="25">
        <f t="shared" si="7"/>
        <v>0.7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10</v>
      </c>
      <c r="W21" s="23">
        <f t="shared" si="1"/>
        <v>7</v>
      </c>
      <c r="X21" s="23">
        <f t="shared" si="2"/>
        <v>3</v>
      </c>
      <c r="Y21" s="25">
        <f t="shared" si="3"/>
        <v>0.7</v>
      </c>
    </row>
    <row r="22" spans="1:25" ht="14.65" customHeight="1">
      <c r="A22" s="103"/>
      <c r="B22" s="104"/>
      <c r="C22" s="105"/>
      <c r="D22" s="21"/>
      <c r="E22" s="22" t="s">
        <v>73</v>
      </c>
      <c r="F22" s="23">
        <v>8</v>
      </c>
      <c r="G22" s="24">
        <v>2</v>
      </c>
      <c r="H22" s="23">
        <f t="shared" si="6"/>
        <v>6</v>
      </c>
      <c r="I22" s="25">
        <f t="shared" si="7"/>
        <v>0.25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8</v>
      </c>
      <c r="W22" s="23">
        <f t="shared" si="1"/>
        <v>2</v>
      </c>
      <c r="X22" s="23">
        <f t="shared" si="2"/>
        <v>6</v>
      </c>
      <c r="Y22" s="25">
        <f t="shared" si="3"/>
        <v>0.25</v>
      </c>
    </row>
    <row r="23" spans="1:25" ht="14.65" customHeight="1">
      <c r="A23" s="103"/>
      <c r="B23" s="104"/>
      <c r="C23" s="105"/>
      <c r="D23" s="21"/>
      <c r="E23" s="22" t="s">
        <v>74</v>
      </c>
      <c r="F23" s="23">
        <v>10</v>
      </c>
      <c r="G23" s="24">
        <v>5</v>
      </c>
      <c r="H23" s="23">
        <f t="shared" si="6"/>
        <v>5</v>
      </c>
      <c r="I23" s="25">
        <f t="shared" si="7"/>
        <v>0.5</v>
      </c>
      <c r="J23" s="26"/>
      <c r="K23" s="24"/>
      <c r="L23" s="23"/>
      <c r="M23" s="25"/>
      <c r="N23" s="23">
        <v>4</v>
      </c>
      <c r="O23" s="24">
        <v>0</v>
      </c>
      <c r="P23" s="23">
        <f>N23-O23</f>
        <v>4</v>
      </c>
      <c r="Q23" s="25">
        <f>O23/N23</f>
        <v>0</v>
      </c>
      <c r="R23" s="23"/>
      <c r="S23" s="24"/>
      <c r="T23" s="23"/>
      <c r="U23" s="25"/>
      <c r="V23" s="23">
        <f t="shared" si="0"/>
        <v>14</v>
      </c>
      <c r="W23" s="23">
        <f t="shared" si="1"/>
        <v>5</v>
      </c>
      <c r="X23" s="23">
        <f t="shared" si="2"/>
        <v>9</v>
      </c>
      <c r="Y23" s="25">
        <f t="shared" si="3"/>
        <v>0.35714285714285715</v>
      </c>
    </row>
    <row r="24" spans="1:25" ht="14.65" customHeight="1">
      <c r="A24" s="103"/>
      <c r="B24" s="104"/>
      <c r="C24" s="105"/>
      <c r="D24" s="21"/>
      <c r="E24" s="22" t="s">
        <v>75</v>
      </c>
      <c r="F24" s="23">
        <v>40</v>
      </c>
      <c r="G24" s="24">
        <v>18</v>
      </c>
      <c r="H24" s="23">
        <f t="shared" si="6"/>
        <v>22</v>
      </c>
      <c r="I24" s="25">
        <f t="shared" si="7"/>
        <v>0.45</v>
      </c>
      <c r="J24" s="26"/>
      <c r="K24" s="24"/>
      <c r="L24" s="23"/>
      <c r="M24" s="25"/>
      <c r="N24" s="23">
        <v>8</v>
      </c>
      <c r="O24" s="24">
        <v>4</v>
      </c>
      <c r="P24" s="23">
        <f>N24-O24</f>
        <v>4</v>
      </c>
      <c r="Q24" s="25">
        <f>O24/N24</f>
        <v>0.5</v>
      </c>
      <c r="R24" s="23"/>
      <c r="S24" s="24"/>
      <c r="T24" s="23"/>
      <c r="U24" s="25"/>
      <c r="V24" s="23">
        <f t="shared" si="0"/>
        <v>48</v>
      </c>
      <c r="W24" s="23">
        <f t="shared" si="1"/>
        <v>22</v>
      </c>
      <c r="X24" s="23">
        <f t="shared" si="2"/>
        <v>26</v>
      </c>
      <c r="Y24" s="25">
        <f t="shared" si="3"/>
        <v>0.45833333333333331</v>
      </c>
    </row>
    <row r="25" spans="1:25" ht="14.6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4.6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7</v>
      </c>
      <c r="H26" s="23">
        <f t="shared" si="6"/>
        <v>2</v>
      </c>
      <c r="I26" s="25">
        <f t="shared" si="7"/>
        <v>0.77777777777777779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  <c r="V26" s="23">
        <f t="shared" si="0"/>
        <v>12</v>
      </c>
      <c r="W26" s="23">
        <f t="shared" si="1"/>
        <v>10</v>
      </c>
      <c r="X26" s="23">
        <f t="shared" si="2"/>
        <v>2</v>
      </c>
      <c r="Y26" s="25">
        <f t="shared" si="3"/>
        <v>0.83333333333333337</v>
      </c>
    </row>
    <row r="27" spans="1:25" ht="14.6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0</v>
      </c>
      <c r="H27" s="23">
        <f t="shared" si="6"/>
        <v>9</v>
      </c>
      <c r="I27" s="25">
        <f t="shared" si="7"/>
        <v>0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0</v>
      </c>
      <c r="X27" s="23">
        <f t="shared" si="2"/>
        <v>9</v>
      </c>
      <c r="Y27" s="25">
        <f t="shared" si="3"/>
        <v>0</v>
      </c>
    </row>
    <row r="28" spans="1:25" ht="14.6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>
        <v>8</v>
      </c>
      <c r="L28" s="23">
        <f>J28-K28</f>
        <v>0</v>
      </c>
      <c r="M28" s="25">
        <f>K28/J28</f>
        <v>1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8</v>
      </c>
      <c r="X28" s="23">
        <f t="shared" si="2"/>
        <v>0</v>
      </c>
      <c r="Y28" s="25">
        <f t="shared" si="3"/>
        <v>1</v>
      </c>
    </row>
    <row r="29" spans="1:25" ht="14.6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12</v>
      </c>
      <c r="H29" s="23">
        <f t="shared" ref="H29:H53" si="8">F29-G29</f>
        <v>0</v>
      </c>
      <c r="I29" s="25">
        <f t="shared" ref="I29:I60" si="9">G29/F29</f>
        <v>1</v>
      </c>
      <c r="J29" s="26">
        <v>4</v>
      </c>
      <c r="K29" s="24">
        <v>1</v>
      </c>
      <c r="L29" s="23">
        <f>J29-K29</f>
        <v>3</v>
      </c>
      <c r="M29" s="25">
        <f>K29/J29</f>
        <v>0.25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13</v>
      </c>
      <c r="X29" s="23">
        <f t="shared" si="2"/>
        <v>3</v>
      </c>
      <c r="Y29" s="25">
        <f t="shared" si="3"/>
        <v>0.8125</v>
      </c>
    </row>
    <row r="30" spans="1:25" ht="14.6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4.6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10</v>
      </c>
      <c r="H31" s="23">
        <f t="shared" si="8"/>
        <v>0</v>
      </c>
      <c r="I31" s="25">
        <f t="shared" si="9"/>
        <v>1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2</v>
      </c>
      <c r="T31" s="23">
        <f>R31-S31</f>
        <v>2</v>
      </c>
      <c r="U31" s="25">
        <f>S31/R31</f>
        <v>0.5</v>
      </c>
      <c r="V31" s="23">
        <f t="shared" si="0"/>
        <v>14</v>
      </c>
      <c r="W31" s="23">
        <f t="shared" si="1"/>
        <v>12</v>
      </c>
      <c r="X31" s="23">
        <f t="shared" si="2"/>
        <v>2</v>
      </c>
      <c r="Y31" s="25">
        <f t="shared" si="3"/>
        <v>0.8571428571428571</v>
      </c>
    </row>
    <row r="32" spans="1:25" ht="14.6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2</v>
      </c>
      <c r="H32" s="23">
        <f t="shared" si="8"/>
        <v>8</v>
      </c>
      <c r="I32" s="25">
        <f t="shared" si="9"/>
        <v>0.2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2</v>
      </c>
      <c r="X32" s="23">
        <f t="shared" si="2"/>
        <v>9</v>
      </c>
      <c r="Y32" s="25">
        <f t="shared" si="3"/>
        <v>0.18181818181818182</v>
      </c>
    </row>
    <row r="33" spans="1:25" ht="14.6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10</v>
      </c>
      <c r="H33" s="23">
        <f t="shared" si="8"/>
        <v>0</v>
      </c>
      <c r="I33" s="25">
        <f t="shared" si="9"/>
        <v>1</v>
      </c>
      <c r="J33" s="26">
        <v>10</v>
      </c>
      <c r="K33" s="24">
        <v>6</v>
      </c>
      <c r="L33" s="23">
        <f>J33-K33</f>
        <v>4</v>
      </c>
      <c r="M33" s="25">
        <f>K33/J33</f>
        <v>0.6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16</v>
      </c>
      <c r="X33" s="23">
        <f t="shared" si="2"/>
        <v>4</v>
      </c>
      <c r="Y33" s="25">
        <f t="shared" si="3"/>
        <v>0.8</v>
      </c>
    </row>
    <row r="34" spans="1:25" ht="14.6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8"/>
        <v>0</v>
      </c>
      <c r="I34" s="25">
        <f t="shared" si="9"/>
        <v>1</v>
      </c>
      <c r="J34" s="26"/>
      <c r="K34" s="24"/>
      <c r="L34" s="23"/>
      <c r="M34" s="25"/>
      <c r="N34" s="23">
        <v>4</v>
      </c>
      <c r="O34" s="24">
        <v>2</v>
      </c>
      <c r="P34" s="23">
        <f>N34-O34</f>
        <v>2</v>
      </c>
      <c r="Q34" s="25">
        <f>O34/N34</f>
        <v>0.5</v>
      </c>
      <c r="R34" s="23"/>
      <c r="S34" s="24"/>
      <c r="T34" s="23"/>
      <c r="U34" s="25"/>
      <c r="V34" s="23">
        <f t="shared" si="0"/>
        <v>13</v>
      </c>
      <c r="W34" s="23">
        <f t="shared" si="1"/>
        <v>11</v>
      </c>
      <c r="X34" s="23">
        <f t="shared" si="2"/>
        <v>2</v>
      </c>
      <c r="Y34" s="25">
        <f t="shared" si="3"/>
        <v>0.84615384615384615</v>
      </c>
    </row>
    <row r="35" spans="1:25" ht="14.6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6</v>
      </c>
      <c r="H35" s="23">
        <f t="shared" si="8"/>
        <v>0</v>
      </c>
      <c r="I35" s="25">
        <f t="shared" si="9"/>
        <v>1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6</v>
      </c>
      <c r="X35" s="23">
        <f t="shared" si="2"/>
        <v>0</v>
      </c>
      <c r="Y35" s="25">
        <f t="shared" si="3"/>
        <v>1</v>
      </c>
    </row>
    <row r="36" spans="1:25" ht="14.6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5</v>
      </c>
      <c r="H36" s="23">
        <f t="shared" si="8"/>
        <v>0</v>
      </c>
      <c r="I36" s="25">
        <f t="shared" si="9"/>
        <v>1</v>
      </c>
      <c r="J36" s="26"/>
      <c r="K36" s="24"/>
      <c r="L36" s="23" t="s">
        <v>94</v>
      </c>
      <c r="M36" s="25"/>
      <c r="N36" s="23">
        <v>3</v>
      </c>
      <c r="O36" s="24">
        <v>3</v>
      </c>
      <c r="P36" s="23">
        <f>N36-O36</f>
        <v>0</v>
      </c>
      <c r="Q36" s="25">
        <f>O36/N36</f>
        <v>1</v>
      </c>
      <c r="R36" s="23"/>
      <c r="S36" s="24"/>
      <c r="T36" s="23"/>
      <c r="U36" s="25"/>
      <c r="V36" s="23">
        <f t="shared" si="0"/>
        <v>8</v>
      </c>
      <c r="W36" s="23">
        <f t="shared" si="1"/>
        <v>8</v>
      </c>
      <c r="X36" s="23">
        <f t="shared" si="2"/>
        <v>0</v>
      </c>
      <c r="Y36" s="25">
        <f t="shared" si="3"/>
        <v>1</v>
      </c>
    </row>
    <row r="37" spans="1:25" ht="14.6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5</v>
      </c>
      <c r="H37" s="23">
        <f t="shared" si="8"/>
        <v>5</v>
      </c>
      <c r="I37" s="25">
        <f t="shared" si="9"/>
        <v>0.5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5</v>
      </c>
      <c r="X37" s="23">
        <f t="shared" si="2"/>
        <v>5</v>
      </c>
      <c r="Y37" s="25">
        <f t="shared" si="3"/>
        <v>0.5</v>
      </c>
    </row>
    <row r="38" spans="1:25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461</v>
      </c>
      <c r="G38" s="27">
        <f>SUM(G8:G37)</f>
        <v>327</v>
      </c>
      <c r="H38" s="27">
        <f t="shared" si="8"/>
        <v>134</v>
      </c>
      <c r="I38" s="28">
        <f t="shared" si="9"/>
        <v>0.70932754880694138</v>
      </c>
      <c r="J38" s="27">
        <f>SUM(J8:J37)</f>
        <v>41</v>
      </c>
      <c r="K38" s="27">
        <f>SUM(K8:K37)</f>
        <v>29</v>
      </c>
      <c r="L38" s="27">
        <f>J38-K38</f>
        <v>12</v>
      </c>
      <c r="M38" s="28">
        <f>K38/J38</f>
        <v>0.70731707317073167</v>
      </c>
      <c r="N38" s="27">
        <f>SUM(N8:N37)</f>
        <v>103</v>
      </c>
      <c r="O38" s="27">
        <f>SUM(O8:O37)</f>
        <v>52</v>
      </c>
      <c r="P38" s="27">
        <f>SUM(P8:P37)</f>
        <v>51</v>
      </c>
      <c r="Q38" s="28">
        <f>O38/N38</f>
        <v>0.50485436893203883</v>
      </c>
      <c r="R38" s="27">
        <f>SUM(R8:R37)</f>
        <v>4</v>
      </c>
      <c r="S38" s="27">
        <f>SUM(S8:S37)</f>
        <v>2</v>
      </c>
      <c r="T38" s="27">
        <f>SUM(T8:T37)</f>
        <v>2</v>
      </c>
      <c r="U38" s="28">
        <f>S38/R38</f>
        <v>0.5</v>
      </c>
      <c r="V38" s="27">
        <f>SUM(V8:V37)</f>
        <v>609</v>
      </c>
      <c r="W38" s="27">
        <f>SUM(W8:W37)</f>
        <v>410</v>
      </c>
      <c r="X38" s="27">
        <f>SUM(X8:X37)</f>
        <v>199</v>
      </c>
      <c r="Y38" s="28">
        <f t="shared" si="3"/>
        <v>0.6732348111658456</v>
      </c>
    </row>
    <row r="39" spans="1:25" ht="14.6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0</v>
      </c>
      <c r="H39" s="33">
        <f t="shared" si="8"/>
        <v>8</v>
      </c>
      <c r="I39" s="35">
        <f t="shared" si="9"/>
        <v>0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0</v>
      </c>
      <c r="X39" s="33">
        <f t="shared" ref="X39:X53" si="12">V39-W39</f>
        <v>15</v>
      </c>
      <c r="Y39" s="35">
        <f t="shared" si="3"/>
        <v>0</v>
      </c>
    </row>
    <row r="40" spans="1:25" ht="14.6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8"/>
        <v>0</v>
      </c>
      <c r="I40" s="35">
        <f t="shared" si="9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13</v>
      </c>
      <c r="X40" s="33">
        <f t="shared" si="12"/>
        <v>0</v>
      </c>
      <c r="Y40" s="35">
        <f t="shared" ref="Y40:Y56" si="13">W40/V40</f>
        <v>1</v>
      </c>
    </row>
    <row r="41" spans="1:25" ht="14.6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10</v>
      </c>
      <c r="H41" s="33">
        <f t="shared" si="8"/>
        <v>0</v>
      </c>
      <c r="I41" s="35">
        <f t="shared" si="9"/>
        <v>1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10</v>
      </c>
      <c r="X41" s="33">
        <f t="shared" si="12"/>
        <v>0</v>
      </c>
      <c r="Y41" s="35">
        <f t="shared" si="13"/>
        <v>1</v>
      </c>
    </row>
    <row r="42" spans="1:25" ht="14.6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10</v>
      </c>
      <c r="H42" s="33">
        <f t="shared" si="8"/>
        <v>0</v>
      </c>
      <c r="I42" s="35">
        <f t="shared" si="9"/>
        <v>1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10</v>
      </c>
      <c r="X42" s="33">
        <f t="shared" si="12"/>
        <v>0</v>
      </c>
      <c r="Y42" s="35">
        <f t="shared" si="13"/>
        <v>1</v>
      </c>
    </row>
    <row r="43" spans="1:25" ht="14.6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25" ht="14.6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10</v>
      </c>
      <c r="H44" s="33">
        <f t="shared" si="8"/>
        <v>0</v>
      </c>
      <c r="I44" s="35">
        <f t="shared" si="9"/>
        <v>1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10</v>
      </c>
      <c r="X44" s="33">
        <f t="shared" si="12"/>
        <v>0</v>
      </c>
      <c r="Y44" s="35">
        <f t="shared" si="13"/>
        <v>1</v>
      </c>
    </row>
    <row r="45" spans="1:25" ht="14.6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8"/>
        <v>0</v>
      </c>
      <c r="I45" s="35">
        <f t="shared" si="9"/>
        <v>1</v>
      </c>
      <c r="J45" s="36">
        <v>2</v>
      </c>
      <c r="K45" s="34">
        <v>1</v>
      </c>
      <c r="L45" s="33">
        <f>J45-K45</f>
        <v>1</v>
      </c>
      <c r="M45" s="35">
        <f>K45/J45</f>
        <v>0.5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4</v>
      </c>
      <c r="X45" s="33">
        <f t="shared" si="12"/>
        <v>1</v>
      </c>
      <c r="Y45" s="35">
        <f t="shared" si="13"/>
        <v>0.8</v>
      </c>
    </row>
    <row r="46" spans="1:25" ht="14.6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5</v>
      </c>
      <c r="S46" s="34">
        <v>1</v>
      </c>
      <c r="T46" s="33">
        <f>R46-S46</f>
        <v>4</v>
      </c>
      <c r="U46" s="35">
        <f>S46/R46</f>
        <v>0.2</v>
      </c>
      <c r="V46" s="33">
        <f t="shared" si="10"/>
        <v>18</v>
      </c>
      <c r="W46" s="33">
        <f t="shared" si="11"/>
        <v>14</v>
      </c>
      <c r="X46" s="33">
        <f t="shared" si="12"/>
        <v>4</v>
      </c>
      <c r="Y46" s="35">
        <f t="shared" si="13"/>
        <v>0.77777777777777779</v>
      </c>
    </row>
    <row r="47" spans="1:25" ht="14.6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22</v>
      </c>
      <c r="H47" s="33">
        <f t="shared" si="8"/>
        <v>8</v>
      </c>
      <c r="I47" s="35">
        <f t="shared" si="9"/>
        <v>0.73333333333333328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22</v>
      </c>
      <c r="X47" s="33">
        <f t="shared" si="12"/>
        <v>8</v>
      </c>
      <c r="Y47" s="35">
        <f t="shared" si="13"/>
        <v>0.73333333333333328</v>
      </c>
    </row>
    <row r="48" spans="1:25" ht="14.6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1</v>
      </c>
      <c r="H48" s="33">
        <f t="shared" si="8"/>
        <v>4</v>
      </c>
      <c r="I48" s="35">
        <f t="shared" si="9"/>
        <v>0.2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1</v>
      </c>
      <c r="X48" s="33">
        <f t="shared" si="12"/>
        <v>4</v>
      </c>
      <c r="Y48" s="35">
        <f t="shared" si="13"/>
        <v>0.2</v>
      </c>
    </row>
    <row r="49" spans="1:25" ht="14.6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14</v>
      </c>
      <c r="L49" s="33">
        <f>J49-K49</f>
        <v>0</v>
      </c>
      <c r="M49" s="35">
        <f>K49/J49</f>
        <v>1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23</v>
      </c>
      <c r="X49" s="33">
        <f t="shared" si="12"/>
        <v>0</v>
      </c>
      <c r="Y49" s="35">
        <f t="shared" si="13"/>
        <v>1</v>
      </c>
    </row>
    <row r="50" spans="1:25" ht="14.6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6</v>
      </c>
      <c r="H50" s="33">
        <f t="shared" si="8"/>
        <v>4</v>
      </c>
      <c r="I50" s="35">
        <f t="shared" si="9"/>
        <v>0.6</v>
      </c>
      <c r="J50" s="36"/>
      <c r="K50" s="34"/>
      <c r="L50" s="33"/>
      <c r="M50" s="35"/>
      <c r="N50" s="33">
        <v>2</v>
      </c>
      <c r="O50" s="34">
        <v>1</v>
      </c>
      <c r="P50" s="33">
        <f>N50-O50</f>
        <v>1</v>
      </c>
      <c r="Q50" s="35">
        <f>O50/N50</f>
        <v>0.5</v>
      </c>
      <c r="R50" s="33"/>
      <c r="S50" s="34"/>
      <c r="T50" s="33"/>
      <c r="U50" s="35"/>
      <c r="V50" s="33">
        <f t="shared" si="10"/>
        <v>12</v>
      </c>
      <c r="W50" s="33">
        <f t="shared" si="11"/>
        <v>7</v>
      </c>
      <c r="X50" s="33">
        <f t="shared" si="12"/>
        <v>5</v>
      </c>
      <c r="Y50" s="35">
        <f t="shared" si="13"/>
        <v>0.58333333333333337</v>
      </c>
    </row>
    <row r="51" spans="1:25" ht="14.6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3</v>
      </c>
      <c r="L51" s="33">
        <f>J51-K51</f>
        <v>2</v>
      </c>
      <c r="M51" s="35">
        <f>K51/J51</f>
        <v>0.6</v>
      </c>
      <c r="N51" s="33">
        <v>5</v>
      </c>
      <c r="O51" s="34">
        <v>4</v>
      </c>
      <c r="P51" s="33">
        <f>N51-O51</f>
        <v>1</v>
      </c>
      <c r="Q51" s="35">
        <f>O51/N51</f>
        <v>0.8</v>
      </c>
      <c r="R51" s="33"/>
      <c r="S51" s="34"/>
      <c r="T51" s="33"/>
      <c r="U51" s="35"/>
      <c r="V51" s="33">
        <f t="shared" si="10"/>
        <v>24</v>
      </c>
      <c r="W51" s="33">
        <f t="shared" si="11"/>
        <v>21</v>
      </c>
      <c r="X51" s="33">
        <f t="shared" si="12"/>
        <v>3</v>
      </c>
      <c r="Y51" s="35">
        <f t="shared" si="13"/>
        <v>0.875</v>
      </c>
    </row>
    <row r="52" spans="1:25" ht="14.6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3</v>
      </c>
      <c r="H52" s="33">
        <f t="shared" si="8"/>
        <v>2</v>
      </c>
      <c r="I52" s="35">
        <f t="shared" si="9"/>
        <v>0.6</v>
      </c>
      <c r="J52" s="36">
        <v>1</v>
      </c>
      <c r="K52" s="34"/>
      <c r="L52" s="33">
        <f>J52-K52</f>
        <v>1</v>
      </c>
      <c r="M52" s="35">
        <f>K52/J52</f>
        <v>0</v>
      </c>
      <c r="N52" s="33">
        <v>2</v>
      </c>
      <c r="O52" s="34">
        <v>0</v>
      </c>
      <c r="P52" s="33">
        <f>N52-O52</f>
        <v>2</v>
      </c>
      <c r="Q52" s="35">
        <f>O52/N52</f>
        <v>0</v>
      </c>
      <c r="R52" s="33"/>
      <c r="S52" s="34"/>
      <c r="T52" s="33"/>
      <c r="U52" s="35"/>
      <c r="V52" s="33">
        <f t="shared" si="10"/>
        <v>8</v>
      </c>
      <c r="W52" s="33">
        <f t="shared" si="11"/>
        <v>3</v>
      </c>
      <c r="X52" s="33">
        <f t="shared" si="12"/>
        <v>5</v>
      </c>
      <c r="Y52" s="35">
        <f t="shared" si="13"/>
        <v>0.375</v>
      </c>
    </row>
    <row r="53" spans="1:25" ht="14.6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8"/>
        <v>0</v>
      </c>
      <c r="I53" s="35">
        <f t="shared" si="9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20</v>
      </c>
      <c r="X53" s="33">
        <f t="shared" si="12"/>
        <v>0</v>
      </c>
      <c r="Y53" s="35">
        <f t="shared" si="13"/>
        <v>1</v>
      </c>
    </row>
    <row r="54" spans="1:25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141">
        <f>SUM(G39:G53)</f>
        <v>130</v>
      </c>
      <c r="H54" s="27">
        <f>SUM(H39:H53)</f>
        <v>32</v>
      </c>
      <c r="I54" s="28">
        <f t="shared" si="9"/>
        <v>0.80246913580246915</v>
      </c>
      <c r="J54" s="27">
        <f>SUM(J39:J53)</f>
        <v>22</v>
      </c>
      <c r="K54" s="27">
        <f>SUM(K39:K53)</f>
        <v>18</v>
      </c>
      <c r="L54" s="27">
        <f>SUM(L39:L53)</f>
        <v>4</v>
      </c>
      <c r="M54" s="28">
        <f>K54/J54</f>
        <v>0.81818181818181823</v>
      </c>
      <c r="N54" s="27">
        <f>SUM(N39:N53)</f>
        <v>20</v>
      </c>
      <c r="O54" s="27">
        <f>SUM(O39:O53)</f>
        <v>9</v>
      </c>
      <c r="P54" s="27">
        <f>N54-O54</f>
        <v>11</v>
      </c>
      <c r="Q54" s="28">
        <f>O54/N54</f>
        <v>0.45</v>
      </c>
      <c r="R54" s="27">
        <f>SUM(R39:R53)</f>
        <v>5</v>
      </c>
      <c r="S54" s="27">
        <f>SUM(S39:S53)</f>
        <v>1</v>
      </c>
      <c r="T54" s="27">
        <f>R54-S54</f>
        <v>4</v>
      </c>
      <c r="U54" s="28">
        <f>S54/R54</f>
        <v>0.2</v>
      </c>
      <c r="V54" s="27">
        <f>SUM(V39:V53)</f>
        <v>209</v>
      </c>
      <c r="W54" s="27">
        <f>SUM(W39:W53)</f>
        <v>158</v>
      </c>
      <c r="X54" s="27">
        <f>SUM(X39:X53)</f>
        <v>51</v>
      </c>
      <c r="Y54" s="28">
        <f t="shared" si="13"/>
        <v>0.75598086124401909</v>
      </c>
    </row>
    <row r="55" spans="1:25" ht="14.6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>
        <v>1</v>
      </c>
      <c r="L55" s="40">
        <f>J55-K55</f>
        <v>2</v>
      </c>
      <c r="M55" s="42">
        <f>K55/J55</f>
        <v>0.33333333333333331</v>
      </c>
      <c r="N55" s="40">
        <v>3</v>
      </c>
      <c r="O55" s="41">
        <v>1</v>
      </c>
      <c r="P55" s="40">
        <v>3</v>
      </c>
      <c r="Q55" s="42">
        <f>O55/N55</f>
        <v>0.33333333333333331</v>
      </c>
      <c r="R55" s="42"/>
      <c r="S55" s="43"/>
      <c r="T55" s="42"/>
      <c r="U55" s="42"/>
      <c r="V55" s="40">
        <f>F55+J55+N55</f>
        <v>13</v>
      </c>
      <c r="W55" s="40">
        <f>G55+K55+O55</f>
        <v>9</v>
      </c>
      <c r="X55" s="40">
        <f t="shared" ref="X55:X69" si="15">V55-W55</f>
        <v>4</v>
      </c>
      <c r="Y55" s="42">
        <f t="shared" si="13"/>
        <v>0.69230769230769229</v>
      </c>
    </row>
    <row r="56" spans="1:25" ht="14.6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>
        <v>1</v>
      </c>
      <c r="L56" s="40">
        <f>J56-K56</f>
        <v>2</v>
      </c>
      <c r="M56" s="42">
        <f>K56/J56</f>
        <v>0.33333333333333331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11</v>
      </c>
      <c r="X56" s="40">
        <f t="shared" si="15"/>
        <v>2</v>
      </c>
      <c r="Y56" s="42">
        <f t="shared" si="13"/>
        <v>0.84615384615384615</v>
      </c>
    </row>
    <row r="57" spans="1:25" ht="14.6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1</v>
      </c>
      <c r="P57" s="40">
        <f>N57-O57</f>
        <v>1</v>
      </c>
      <c r="Q57" s="42">
        <f>O57/N57</f>
        <v>0.5</v>
      </c>
      <c r="R57" s="42"/>
      <c r="S57" s="43"/>
      <c r="T57" s="42"/>
      <c r="U57" s="42"/>
      <c r="V57" s="40">
        <f>F57+N57</f>
        <v>12</v>
      </c>
      <c r="W57" s="40">
        <f>G57+O57</f>
        <v>11</v>
      </c>
      <c r="X57" s="40">
        <f t="shared" si="15"/>
        <v>1</v>
      </c>
      <c r="Y57" s="42">
        <f>W58/V57</f>
        <v>0.83333333333333337</v>
      </c>
    </row>
    <row r="58" spans="1:25" ht="14.6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10</v>
      </c>
      <c r="H58" s="40">
        <f t="shared" si="14"/>
        <v>0</v>
      </c>
      <c r="I58" s="42">
        <f t="shared" si="9"/>
        <v>1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10</v>
      </c>
      <c r="X58" s="40">
        <f t="shared" si="15"/>
        <v>0</v>
      </c>
      <c r="Y58" s="42">
        <f t="shared" ref="Y58:Y86" si="18">W58/V58</f>
        <v>1</v>
      </c>
    </row>
    <row r="59" spans="1:25" ht="14.6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10</v>
      </c>
      <c r="H59" s="40">
        <f t="shared" si="14"/>
        <v>0</v>
      </c>
      <c r="I59" s="42">
        <f t="shared" si="9"/>
        <v>1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  <c r="V59" s="40">
        <f t="shared" si="16"/>
        <v>12</v>
      </c>
      <c r="W59" s="40">
        <f t="shared" si="17"/>
        <v>12</v>
      </c>
      <c r="X59" s="40">
        <f t="shared" si="15"/>
        <v>0</v>
      </c>
      <c r="Y59" s="42">
        <f t="shared" si="18"/>
        <v>1</v>
      </c>
    </row>
    <row r="60" spans="1:25" ht="14.6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2</v>
      </c>
      <c r="H60" s="40">
        <f t="shared" si="14"/>
        <v>12</v>
      </c>
      <c r="I60" s="42">
        <f t="shared" si="9"/>
        <v>0.14285714285714285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2</v>
      </c>
      <c r="X60" s="40">
        <f t="shared" si="15"/>
        <v>12</v>
      </c>
      <c r="Y60" s="42">
        <f t="shared" si="18"/>
        <v>0.14285714285714285</v>
      </c>
    </row>
    <row r="61" spans="1:25" ht="14.6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5</v>
      </c>
      <c r="H61" s="40">
        <f t="shared" si="14"/>
        <v>3</v>
      </c>
      <c r="I61" s="42">
        <f t="shared" ref="I61:I86" si="19">G61/F61</f>
        <v>0.625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5</v>
      </c>
      <c r="X61" s="40">
        <f t="shared" si="15"/>
        <v>3</v>
      </c>
      <c r="Y61" s="42">
        <f t="shared" si="18"/>
        <v>0.625</v>
      </c>
    </row>
    <row r="62" spans="1:25" ht="14.6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8</v>
      </c>
      <c r="H62" s="40">
        <f t="shared" si="14"/>
        <v>0</v>
      </c>
      <c r="I62" s="42">
        <f t="shared" si="19"/>
        <v>1</v>
      </c>
      <c r="J62" s="40">
        <v>3</v>
      </c>
      <c r="K62" s="41"/>
      <c r="L62" s="40">
        <f>J62-K62</f>
        <v>3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8</v>
      </c>
      <c r="X62" s="40">
        <f t="shared" si="15"/>
        <v>3</v>
      </c>
      <c r="Y62" s="42">
        <f t="shared" si="18"/>
        <v>0.72727272727272729</v>
      </c>
    </row>
    <row r="63" spans="1:25" ht="14.6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8</v>
      </c>
      <c r="H63" s="40">
        <f t="shared" si="14"/>
        <v>2</v>
      </c>
      <c r="I63" s="42">
        <f t="shared" si="19"/>
        <v>0.8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8</v>
      </c>
      <c r="X63" s="40">
        <f t="shared" si="15"/>
        <v>3</v>
      </c>
      <c r="Y63" s="42">
        <f t="shared" si="18"/>
        <v>0.72727272727272729</v>
      </c>
    </row>
    <row r="64" spans="1:25" ht="14.6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25" ht="14.6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4</v>
      </c>
      <c r="H65" s="40">
        <f t="shared" si="14"/>
        <v>2</v>
      </c>
      <c r="I65" s="42">
        <f t="shared" si="19"/>
        <v>0.66666666666666663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4</v>
      </c>
      <c r="X65" s="40">
        <f t="shared" si="15"/>
        <v>2</v>
      </c>
      <c r="Y65" s="42">
        <f t="shared" si="18"/>
        <v>0.66666666666666663</v>
      </c>
    </row>
    <row r="66" spans="1:25" ht="14.6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14"/>
        <v>0</v>
      </c>
      <c r="I66" s="42">
        <f t="shared" si="19"/>
        <v>1</v>
      </c>
      <c r="J66" s="40"/>
      <c r="K66" s="41"/>
      <c r="L66" s="40"/>
      <c r="M66" s="42"/>
      <c r="N66" s="40">
        <v>6</v>
      </c>
      <c r="O66" s="41">
        <v>3</v>
      </c>
      <c r="P66" s="40">
        <f>N66-O66</f>
        <v>3</v>
      </c>
      <c r="Q66" s="42">
        <f t="shared" ref="Q66:Q71" si="20">O66/N66</f>
        <v>0.5</v>
      </c>
      <c r="R66" s="42"/>
      <c r="S66" s="43"/>
      <c r="T66" s="42"/>
      <c r="U66" s="42"/>
      <c r="V66" s="40">
        <f t="shared" si="16"/>
        <v>14</v>
      </c>
      <c r="W66" s="40">
        <f t="shared" si="17"/>
        <v>11</v>
      </c>
      <c r="X66" s="40">
        <f t="shared" si="15"/>
        <v>3</v>
      </c>
      <c r="Y66" s="42">
        <f t="shared" si="18"/>
        <v>0.7857142857142857</v>
      </c>
    </row>
    <row r="67" spans="1:25" ht="14.6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11</v>
      </c>
      <c r="H67" s="40">
        <f t="shared" si="14"/>
        <v>3</v>
      </c>
      <c r="I67" s="42">
        <f t="shared" si="19"/>
        <v>0.7857142857142857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11</v>
      </c>
      <c r="X67" s="40">
        <f t="shared" si="15"/>
        <v>5</v>
      </c>
      <c r="Y67" s="42">
        <f t="shared" si="18"/>
        <v>0.6875</v>
      </c>
    </row>
    <row r="68" spans="1:25" ht="14.6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13</v>
      </c>
      <c r="H68" s="40">
        <f t="shared" si="14"/>
        <v>17</v>
      </c>
      <c r="I68" s="42">
        <f t="shared" si="19"/>
        <v>0.43333333333333335</v>
      </c>
      <c r="J68" s="40"/>
      <c r="K68" s="41"/>
      <c r="L68" s="40"/>
      <c r="M68" s="42"/>
      <c r="N68" s="40">
        <v>2</v>
      </c>
      <c r="O68" s="41">
        <v>0</v>
      </c>
      <c r="P68" s="40">
        <f>N68-O68</f>
        <v>2</v>
      </c>
      <c r="Q68" s="42">
        <f t="shared" si="20"/>
        <v>0</v>
      </c>
      <c r="R68" s="42"/>
      <c r="S68" s="43"/>
      <c r="T68" s="42"/>
      <c r="U68" s="42"/>
      <c r="V68" s="40">
        <f t="shared" si="16"/>
        <v>32</v>
      </c>
      <c r="W68" s="40">
        <f t="shared" si="17"/>
        <v>13</v>
      </c>
      <c r="X68" s="40">
        <f t="shared" si="15"/>
        <v>19</v>
      </c>
      <c r="Y68" s="42">
        <f t="shared" si="18"/>
        <v>0.40625</v>
      </c>
    </row>
    <row r="69" spans="1:25" ht="14.6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12</v>
      </c>
      <c r="H69" s="40">
        <f t="shared" si="14"/>
        <v>3</v>
      </c>
      <c r="I69" s="42">
        <f t="shared" si="19"/>
        <v>0.8</v>
      </c>
      <c r="J69" s="40"/>
      <c r="K69" s="41"/>
      <c r="L69" s="40"/>
      <c r="M69" s="42"/>
      <c r="N69" s="40">
        <v>2</v>
      </c>
      <c r="O69" s="41">
        <v>1</v>
      </c>
      <c r="P69" s="40">
        <f>N69-O69</f>
        <v>1</v>
      </c>
      <c r="Q69" s="42">
        <f t="shared" si="20"/>
        <v>0.5</v>
      </c>
      <c r="R69" s="42"/>
      <c r="S69" s="43"/>
      <c r="T69" s="42"/>
      <c r="U69" s="42"/>
      <c r="V69" s="40">
        <f t="shared" si="16"/>
        <v>17</v>
      </c>
      <c r="W69" s="40">
        <f t="shared" si="17"/>
        <v>13</v>
      </c>
      <c r="X69" s="40">
        <f t="shared" si="15"/>
        <v>4</v>
      </c>
      <c r="Y69" s="42">
        <f t="shared" si="18"/>
        <v>0.76470588235294112</v>
      </c>
    </row>
    <row r="70" spans="1:25" s="44" customFormat="1" ht="14.6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124</v>
      </c>
      <c r="H70" s="27">
        <f>SUM(H55:H69)</f>
        <v>42</v>
      </c>
      <c r="I70" s="28">
        <f t="shared" si="19"/>
        <v>0.74698795180722888</v>
      </c>
      <c r="J70" s="27">
        <f>SUM(J55:J69)</f>
        <v>9</v>
      </c>
      <c r="K70" s="27">
        <f>SUM(K55:K69)</f>
        <v>2</v>
      </c>
      <c r="L70" s="27">
        <f>J70-K70</f>
        <v>7</v>
      </c>
      <c r="M70" s="28">
        <f>K70/J70</f>
        <v>0.22222222222222221</v>
      </c>
      <c r="N70" s="27">
        <f>SUM(N55:N69)</f>
        <v>20</v>
      </c>
      <c r="O70" s="27">
        <f>SUM(O55:O69)</f>
        <v>8</v>
      </c>
      <c r="P70" s="27">
        <f>SUM(P55:P69)</f>
        <v>13</v>
      </c>
      <c r="Q70" s="28">
        <f t="shared" si="20"/>
        <v>0.4</v>
      </c>
      <c r="R70" s="28"/>
      <c r="S70" s="28"/>
      <c r="T70" s="28"/>
      <c r="U70" s="28"/>
      <c r="V70" s="27">
        <f>SUM(V55:V69)</f>
        <v>195</v>
      </c>
      <c r="W70" s="27">
        <f>SUM(W55:W69)</f>
        <v>134</v>
      </c>
      <c r="X70" s="27">
        <f>SUM(X55:X69)</f>
        <v>61</v>
      </c>
      <c r="Y70" s="28">
        <f t="shared" si="18"/>
        <v>0.68717948717948718</v>
      </c>
    </row>
    <row r="71" spans="1:25" ht="14.6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/>
      <c r="P71" s="47">
        <f>N71-O71</f>
        <v>2</v>
      </c>
      <c r="Q71" s="49">
        <f t="shared" si="20"/>
        <v>0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0</v>
      </c>
      <c r="X71" s="47">
        <f t="shared" ref="X71:X84" si="24">V71-W71</f>
        <v>4</v>
      </c>
      <c r="Y71" s="49">
        <f t="shared" si="18"/>
        <v>0</v>
      </c>
    </row>
    <row r="72" spans="1:25" ht="14.6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14</v>
      </c>
      <c r="H72" s="47">
        <f t="shared" si="21"/>
        <v>0</v>
      </c>
      <c r="I72" s="49">
        <f t="shared" si="19"/>
        <v>1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14</v>
      </c>
      <c r="X72" s="47">
        <f t="shared" si="24"/>
        <v>0</v>
      </c>
      <c r="Y72" s="49">
        <f t="shared" si="18"/>
        <v>1</v>
      </c>
    </row>
    <row r="73" spans="1:25" ht="14.6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4</v>
      </c>
      <c r="H73" s="47">
        <f t="shared" si="21"/>
        <v>1</v>
      </c>
      <c r="I73" s="49">
        <f t="shared" si="19"/>
        <v>0.8</v>
      </c>
      <c r="J73" s="50">
        <v>5</v>
      </c>
      <c r="K73" s="48"/>
      <c r="L73" s="47">
        <f>J73-K73</f>
        <v>5</v>
      </c>
      <c r="M73" s="49">
        <f>K73/J73</f>
        <v>0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4</v>
      </c>
      <c r="X73" s="47">
        <f t="shared" si="24"/>
        <v>6</v>
      </c>
      <c r="Y73" s="49">
        <f t="shared" si="18"/>
        <v>0.4</v>
      </c>
    </row>
    <row r="74" spans="1:25" ht="14.6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30</v>
      </c>
      <c r="H74" s="47">
        <f t="shared" si="21"/>
        <v>31</v>
      </c>
      <c r="I74" s="49">
        <f t="shared" si="19"/>
        <v>0.49180327868852458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30</v>
      </c>
      <c r="X74" s="47">
        <f t="shared" si="24"/>
        <v>31</v>
      </c>
      <c r="Y74" s="49">
        <f t="shared" si="18"/>
        <v>0.49180327868852458</v>
      </c>
    </row>
    <row r="75" spans="1:25" ht="14.6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21"/>
        <v>0</v>
      </c>
      <c r="I75" s="49">
        <f t="shared" si="19"/>
        <v>1</v>
      </c>
      <c r="J75" s="50">
        <v>2</v>
      </c>
      <c r="K75" s="48">
        <v>2</v>
      </c>
      <c r="L75" s="47">
        <f>J75-K75</f>
        <v>0</v>
      </c>
      <c r="M75" s="49">
        <f>K75/J75</f>
        <v>1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17</v>
      </c>
      <c r="X75" s="47">
        <f t="shared" si="24"/>
        <v>1</v>
      </c>
      <c r="Y75" s="49">
        <f t="shared" si="18"/>
        <v>0.94444444444444442</v>
      </c>
    </row>
    <row r="76" spans="1:25" ht="14.6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6</v>
      </c>
      <c r="H76" s="47">
        <f t="shared" si="21"/>
        <v>11</v>
      </c>
      <c r="I76" s="49">
        <f t="shared" si="19"/>
        <v>0.35294117647058826</v>
      </c>
      <c r="J76" s="50"/>
      <c r="K76" s="48"/>
      <c r="L76" s="47"/>
      <c r="M76" s="49"/>
      <c r="N76" s="47">
        <v>5</v>
      </c>
      <c r="O76" s="48">
        <v>5</v>
      </c>
      <c r="P76" s="47">
        <f>N76-O76</f>
        <v>0</v>
      </c>
      <c r="Q76" s="49">
        <f>O76/N76</f>
        <v>1</v>
      </c>
      <c r="R76" s="49"/>
      <c r="S76" s="51"/>
      <c r="T76" s="49"/>
      <c r="U76" s="49"/>
      <c r="V76" s="47">
        <f t="shared" si="22"/>
        <v>22</v>
      </c>
      <c r="W76" s="47">
        <f t="shared" si="23"/>
        <v>11</v>
      </c>
      <c r="X76" s="47">
        <f t="shared" si="24"/>
        <v>11</v>
      </c>
      <c r="Y76" s="49">
        <f t="shared" si="18"/>
        <v>0.5</v>
      </c>
    </row>
    <row r="77" spans="1:25" ht="14.6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0</v>
      </c>
      <c r="H77" s="47">
        <f t="shared" si="21"/>
        <v>7</v>
      </c>
      <c r="I77" s="49">
        <f t="shared" si="19"/>
        <v>0</v>
      </c>
      <c r="J77" s="50"/>
      <c r="K77" s="48"/>
      <c r="L77" s="47"/>
      <c r="M77" s="49"/>
      <c r="N77" s="47">
        <v>10</v>
      </c>
      <c r="O77" s="48">
        <v>0</v>
      </c>
      <c r="P77" s="47">
        <f>N77-O77</f>
        <v>10</v>
      </c>
      <c r="Q77" s="49">
        <f>O77/N77</f>
        <v>0</v>
      </c>
      <c r="R77" s="49"/>
      <c r="S77" s="51"/>
      <c r="T77" s="49"/>
      <c r="U77" s="49"/>
      <c r="V77" s="47">
        <f t="shared" si="22"/>
        <v>17</v>
      </c>
      <c r="W77" s="47">
        <f t="shared" si="23"/>
        <v>0</v>
      </c>
      <c r="X77" s="47">
        <f t="shared" si="24"/>
        <v>17</v>
      </c>
      <c r="Y77" s="49">
        <f t="shared" si="18"/>
        <v>0</v>
      </c>
    </row>
    <row r="78" spans="1:25" ht="14.6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16</v>
      </c>
      <c r="H78" s="47">
        <f t="shared" si="21"/>
        <v>12</v>
      </c>
      <c r="I78" s="49">
        <f t="shared" si="19"/>
        <v>0.5714285714285714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4</v>
      </c>
      <c r="P78" s="47">
        <f>N78-O78</f>
        <v>3</v>
      </c>
      <c r="Q78" s="49">
        <f>O78/N78</f>
        <v>0.5714285714285714</v>
      </c>
      <c r="R78" s="49"/>
      <c r="S78" s="51"/>
      <c r="T78" s="49"/>
      <c r="U78" s="49"/>
      <c r="V78" s="47">
        <f t="shared" si="22"/>
        <v>39</v>
      </c>
      <c r="W78" s="47">
        <f t="shared" si="23"/>
        <v>20</v>
      </c>
      <c r="X78" s="47">
        <f t="shared" si="24"/>
        <v>19</v>
      </c>
      <c r="Y78" s="49">
        <f t="shared" si="18"/>
        <v>0.51282051282051277</v>
      </c>
    </row>
    <row r="79" spans="1:25" ht="14.6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8</v>
      </c>
      <c r="H79" s="47">
        <f t="shared" si="21"/>
        <v>2</v>
      </c>
      <c r="I79" s="49">
        <f t="shared" si="19"/>
        <v>0.8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8</v>
      </c>
      <c r="X79" s="47">
        <f t="shared" si="24"/>
        <v>2</v>
      </c>
      <c r="Y79" s="49">
        <f t="shared" si="18"/>
        <v>0.8</v>
      </c>
    </row>
    <row r="80" spans="1:25" ht="14.6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10</v>
      </c>
      <c r="H80" s="47">
        <f t="shared" si="21"/>
        <v>0</v>
      </c>
      <c r="I80" s="49">
        <f t="shared" si="19"/>
        <v>1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10</v>
      </c>
      <c r="X80" s="47">
        <f t="shared" si="24"/>
        <v>0</v>
      </c>
      <c r="Y80" s="49">
        <f t="shared" si="18"/>
        <v>1</v>
      </c>
    </row>
    <row r="81" spans="1:25" ht="14.6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8</v>
      </c>
      <c r="H81" s="47">
        <f t="shared" si="21"/>
        <v>2</v>
      </c>
      <c r="I81" s="49">
        <f t="shared" si="19"/>
        <v>0.8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8</v>
      </c>
      <c r="X81" s="47">
        <f t="shared" si="24"/>
        <v>2</v>
      </c>
      <c r="Y81" s="49">
        <f t="shared" si="18"/>
        <v>0.8</v>
      </c>
    </row>
    <row r="82" spans="1:25" ht="14.6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4</v>
      </c>
      <c r="H82" s="47">
        <f t="shared" si="21"/>
        <v>4</v>
      </c>
      <c r="I82" s="49">
        <f t="shared" si="19"/>
        <v>0.5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4</v>
      </c>
      <c r="X82" s="47">
        <f t="shared" si="24"/>
        <v>4</v>
      </c>
      <c r="Y82" s="49">
        <f t="shared" si="18"/>
        <v>0.5</v>
      </c>
    </row>
    <row r="83" spans="1:25" ht="14.6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7</v>
      </c>
      <c r="H83" s="47">
        <f t="shared" si="21"/>
        <v>2</v>
      </c>
      <c r="I83" s="49">
        <f t="shared" si="19"/>
        <v>0.77777777777777779</v>
      </c>
      <c r="J83" s="50"/>
      <c r="K83" s="48"/>
      <c r="L83" s="47"/>
      <c r="M83" s="49"/>
      <c r="N83" s="47">
        <v>2</v>
      </c>
      <c r="O83" s="48">
        <v>0</v>
      </c>
      <c r="P83" s="47">
        <f>N83-O83</f>
        <v>2</v>
      </c>
      <c r="Q83" s="49">
        <f>O83/N83</f>
        <v>0</v>
      </c>
      <c r="R83" s="49"/>
      <c r="S83" s="51"/>
      <c r="T83" s="49"/>
      <c r="U83" s="49"/>
      <c r="V83" s="47">
        <f t="shared" si="22"/>
        <v>11</v>
      </c>
      <c r="W83" s="47">
        <f t="shared" si="23"/>
        <v>7</v>
      </c>
      <c r="X83" s="47">
        <f t="shared" si="24"/>
        <v>4</v>
      </c>
      <c r="Y83" s="49">
        <f t="shared" si="18"/>
        <v>0.63636363636363635</v>
      </c>
    </row>
    <row r="84" spans="1:25" ht="14.6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3</v>
      </c>
      <c r="H84" s="47">
        <f t="shared" si="21"/>
        <v>5</v>
      </c>
      <c r="I84" s="49">
        <f t="shared" si="19"/>
        <v>0.375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3</v>
      </c>
      <c r="X84" s="47">
        <f t="shared" si="24"/>
        <v>7</v>
      </c>
      <c r="Y84" s="49">
        <f t="shared" si="18"/>
        <v>0.3</v>
      </c>
    </row>
    <row r="85" spans="1:25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125</v>
      </c>
      <c r="H85" s="27">
        <f>SUM(H71:H84)</f>
        <v>79</v>
      </c>
      <c r="I85" s="28">
        <f t="shared" si="19"/>
        <v>0.61274509803921573</v>
      </c>
      <c r="J85" s="27">
        <f>SUM(J71:J84)</f>
        <v>11</v>
      </c>
      <c r="K85" s="27">
        <f>SUM(K71:K84)</f>
        <v>2</v>
      </c>
      <c r="L85" s="27">
        <f>J85-K85</f>
        <v>9</v>
      </c>
      <c r="M85" s="28">
        <f>K85/J85</f>
        <v>0.18181818181818182</v>
      </c>
      <c r="N85" s="27">
        <f>SUM(N71:N84)</f>
        <v>29</v>
      </c>
      <c r="O85" s="27">
        <f>SUM(O71:O84)</f>
        <v>9</v>
      </c>
      <c r="P85" s="27">
        <f>SUM(P71:P84)</f>
        <v>20</v>
      </c>
      <c r="Q85" s="28">
        <f>O85/N85</f>
        <v>0.31034482758620691</v>
      </c>
      <c r="R85" s="28"/>
      <c r="S85" s="28"/>
      <c r="T85" s="28"/>
      <c r="U85" s="28"/>
      <c r="V85" s="27">
        <f>SUM(V71:V84)</f>
        <v>244</v>
      </c>
      <c r="W85" s="27">
        <f>SUM(W71:W84)</f>
        <v>136</v>
      </c>
      <c r="X85" s="27">
        <f>SUM(X71:X84)</f>
        <v>108</v>
      </c>
      <c r="Y85" s="28">
        <f t="shared" si="18"/>
        <v>0.55737704918032782</v>
      </c>
    </row>
    <row r="86" spans="1:25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993</v>
      </c>
      <c r="G86" s="27">
        <f>G38+G54+G70+G85</f>
        <v>706</v>
      </c>
      <c r="H86" s="27">
        <f>H38+H54+H70+H85</f>
        <v>287</v>
      </c>
      <c r="I86" s="28">
        <f t="shared" si="19"/>
        <v>0.71097683786505539</v>
      </c>
      <c r="J86" s="27">
        <f>J38+J54+J70+J85</f>
        <v>83</v>
      </c>
      <c r="K86" s="27">
        <f>K38+K54+K70+K85</f>
        <v>51</v>
      </c>
      <c r="L86" s="27">
        <f>L38+L54+L70+L85</f>
        <v>32</v>
      </c>
      <c r="M86" s="28">
        <f>K86/J86</f>
        <v>0.61445783132530118</v>
      </c>
      <c r="N86" s="27">
        <f>N38+N54+N70+N85</f>
        <v>172</v>
      </c>
      <c r="O86" s="27">
        <f>O38+O54+O70+O85</f>
        <v>78</v>
      </c>
      <c r="P86" s="27">
        <f>P38+P54+P70+P85</f>
        <v>95</v>
      </c>
      <c r="Q86" s="28">
        <f>O86/N86</f>
        <v>0.45348837209302323</v>
      </c>
      <c r="R86" s="53">
        <f>R38+R54</f>
        <v>9</v>
      </c>
      <c r="S86" s="53">
        <f>S38+S54</f>
        <v>3</v>
      </c>
      <c r="T86" s="53">
        <f>T38+T54</f>
        <v>6</v>
      </c>
      <c r="U86" s="28">
        <f>S86/R86</f>
        <v>0.33333333333333331</v>
      </c>
      <c r="V86" s="27">
        <f>V38+V54+V70+V85</f>
        <v>1257</v>
      </c>
      <c r="W86" s="27">
        <f>G86+K86+O86+S86</f>
        <v>838</v>
      </c>
      <c r="X86" s="27">
        <f>V86-W86</f>
        <v>419</v>
      </c>
      <c r="Y86" s="28">
        <f t="shared" si="18"/>
        <v>0.66666666666666663</v>
      </c>
    </row>
    <row r="87" spans="1:25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25" ht="12.7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25" ht="12.75" customHeight="1">
      <c r="A92" s="99" t="s">
        <v>244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461</v>
      </c>
      <c r="G96" s="58">
        <f t="shared" si="25"/>
        <v>327</v>
      </c>
      <c r="H96" s="58">
        <f t="shared" si="25"/>
        <v>134</v>
      </c>
      <c r="I96" s="59">
        <f t="shared" si="25"/>
        <v>0.70932754880694138</v>
      </c>
      <c r="J96" s="58">
        <f t="shared" si="25"/>
        <v>41</v>
      </c>
      <c r="K96" s="58">
        <f t="shared" si="25"/>
        <v>29</v>
      </c>
      <c r="L96" s="58">
        <f t="shared" si="25"/>
        <v>12</v>
      </c>
      <c r="M96" s="59">
        <f t="shared" si="25"/>
        <v>0.70731707317073167</v>
      </c>
      <c r="N96" s="58">
        <f t="shared" si="25"/>
        <v>103</v>
      </c>
      <c r="O96" s="58">
        <f t="shared" si="25"/>
        <v>52</v>
      </c>
      <c r="P96" s="58">
        <f t="shared" si="25"/>
        <v>51</v>
      </c>
      <c r="Q96" s="59">
        <f t="shared" si="25"/>
        <v>0.50485436893203883</v>
      </c>
      <c r="R96" s="58">
        <f t="shared" si="25"/>
        <v>4</v>
      </c>
      <c r="S96" s="58">
        <f t="shared" si="25"/>
        <v>2</v>
      </c>
      <c r="T96" s="58">
        <f t="shared" si="25"/>
        <v>2</v>
      </c>
      <c r="U96" s="59">
        <f t="shared" si="25"/>
        <v>0.5</v>
      </c>
      <c r="V96" s="58">
        <f t="shared" si="25"/>
        <v>609</v>
      </c>
      <c r="W96" s="58">
        <f t="shared" si="25"/>
        <v>410</v>
      </c>
      <c r="X96" s="58">
        <f t="shared" si="25"/>
        <v>199</v>
      </c>
      <c r="Y96" s="59">
        <f t="shared" si="25"/>
        <v>0.6732348111658456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130</v>
      </c>
      <c r="H97" s="60">
        <f t="shared" si="26"/>
        <v>32</v>
      </c>
      <c r="I97" s="61">
        <f t="shared" si="26"/>
        <v>0.80246913580246915</v>
      </c>
      <c r="J97" s="60">
        <f t="shared" si="26"/>
        <v>22</v>
      </c>
      <c r="K97" s="60">
        <f t="shared" si="26"/>
        <v>18</v>
      </c>
      <c r="L97" s="60">
        <f t="shared" si="26"/>
        <v>4</v>
      </c>
      <c r="M97" s="61">
        <f t="shared" si="26"/>
        <v>0.81818181818181823</v>
      </c>
      <c r="N97" s="60">
        <f t="shared" si="26"/>
        <v>20</v>
      </c>
      <c r="O97" s="60">
        <f t="shared" si="26"/>
        <v>9</v>
      </c>
      <c r="P97" s="60">
        <f t="shared" si="26"/>
        <v>11</v>
      </c>
      <c r="Q97" s="61">
        <f t="shared" si="26"/>
        <v>0.45</v>
      </c>
      <c r="R97" s="60">
        <f t="shared" si="26"/>
        <v>5</v>
      </c>
      <c r="S97" s="60">
        <f t="shared" si="26"/>
        <v>1</v>
      </c>
      <c r="T97" s="60">
        <f t="shared" si="26"/>
        <v>4</v>
      </c>
      <c r="U97" s="61">
        <f t="shared" si="26"/>
        <v>0.2</v>
      </c>
      <c r="V97" s="60">
        <f t="shared" si="26"/>
        <v>209</v>
      </c>
      <c r="W97" s="60">
        <f t="shared" si="26"/>
        <v>158</v>
      </c>
      <c r="X97" s="60">
        <f t="shared" si="26"/>
        <v>51</v>
      </c>
      <c r="Y97" s="61">
        <f t="shared" si="26"/>
        <v>0.75598086124401909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124</v>
      </c>
      <c r="H98" s="62">
        <f t="shared" si="27"/>
        <v>42</v>
      </c>
      <c r="I98" s="63">
        <f t="shared" si="27"/>
        <v>0.74698795180722888</v>
      </c>
      <c r="J98" s="62">
        <f t="shared" si="27"/>
        <v>9</v>
      </c>
      <c r="K98" s="62">
        <f t="shared" si="27"/>
        <v>2</v>
      </c>
      <c r="L98" s="62">
        <f t="shared" si="27"/>
        <v>7</v>
      </c>
      <c r="M98" s="63">
        <f t="shared" si="27"/>
        <v>0.22222222222222221</v>
      </c>
      <c r="N98" s="62">
        <f t="shared" si="27"/>
        <v>20</v>
      </c>
      <c r="O98" s="62">
        <f t="shared" si="27"/>
        <v>8</v>
      </c>
      <c r="P98" s="62">
        <f t="shared" si="27"/>
        <v>13</v>
      </c>
      <c r="Q98" s="63">
        <f t="shared" si="27"/>
        <v>0.4</v>
      </c>
      <c r="R98" s="63"/>
      <c r="S98" s="63"/>
      <c r="T98" s="63"/>
      <c r="U98" s="63"/>
      <c r="V98" s="62">
        <f>V70</f>
        <v>195</v>
      </c>
      <c r="W98" s="62">
        <f>W70</f>
        <v>134</v>
      </c>
      <c r="X98" s="62">
        <f>X70</f>
        <v>61</v>
      </c>
      <c r="Y98" s="63">
        <f>Y70</f>
        <v>0.68717948717948718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125</v>
      </c>
      <c r="H99" s="64">
        <f t="shared" si="28"/>
        <v>79</v>
      </c>
      <c r="I99" s="65">
        <f t="shared" si="28"/>
        <v>0.61274509803921573</v>
      </c>
      <c r="J99" s="64">
        <f t="shared" si="28"/>
        <v>11</v>
      </c>
      <c r="K99" s="64">
        <f t="shared" si="28"/>
        <v>2</v>
      </c>
      <c r="L99" s="64">
        <f t="shared" si="28"/>
        <v>9</v>
      </c>
      <c r="M99" s="65">
        <f t="shared" si="28"/>
        <v>0.18181818181818182</v>
      </c>
      <c r="N99" s="64">
        <f t="shared" si="28"/>
        <v>29</v>
      </c>
      <c r="O99" s="64">
        <f t="shared" si="28"/>
        <v>9</v>
      </c>
      <c r="P99" s="64">
        <f t="shared" si="28"/>
        <v>20</v>
      </c>
      <c r="Q99" s="65">
        <f t="shared" si="28"/>
        <v>0.31034482758620691</v>
      </c>
      <c r="R99" s="65"/>
      <c r="S99" s="65"/>
      <c r="T99" s="65"/>
      <c r="U99" s="65"/>
      <c r="V99" s="64">
        <f>V85</f>
        <v>244</v>
      </c>
      <c r="W99" s="64">
        <f>W85</f>
        <v>136</v>
      </c>
      <c r="X99" s="64">
        <f>X85</f>
        <v>108</v>
      </c>
      <c r="Y99" s="65">
        <f>Y85</f>
        <v>0.55737704918032782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993</v>
      </c>
      <c r="G100" s="18">
        <f t="shared" si="29"/>
        <v>706</v>
      </c>
      <c r="H100" s="18">
        <f t="shared" si="29"/>
        <v>287</v>
      </c>
      <c r="I100" s="66">
        <f t="shared" si="29"/>
        <v>0.71097683786505539</v>
      </c>
      <c r="J100" s="18">
        <f t="shared" si="29"/>
        <v>83</v>
      </c>
      <c r="K100" s="18">
        <f t="shared" si="29"/>
        <v>51</v>
      </c>
      <c r="L100" s="18">
        <f t="shared" si="29"/>
        <v>32</v>
      </c>
      <c r="M100" s="66">
        <f t="shared" si="29"/>
        <v>0.61445783132530118</v>
      </c>
      <c r="N100" s="18">
        <f t="shared" si="29"/>
        <v>172</v>
      </c>
      <c r="O100" s="18">
        <f t="shared" si="29"/>
        <v>78</v>
      </c>
      <c r="P100" s="18">
        <f t="shared" si="29"/>
        <v>95</v>
      </c>
      <c r="Q100" s="66">
        <f t="shared" si="29"/>
        <v>0.45348837209302323</v>
      </c>
      <c r="R100" s="67">
        <f t="shared" ref="R100:X100" si="30">R86</f>
        <v>9</v>
      </c>
      <c r="S100" s="67">
        <f t="shared" si="30"/>
        <v>3</v>
      </c>
      <c r="T100" s="67">
        <f t="shared" si="30"/>
        <v>6</v>
      </c>
      <c r="U100" s="66">
        <f t="shared" si="30"/>
        <v>0.33333333333333331</v>
      </c>
      <c r="V100" s="18">
        <f t="shared" si="30"/>
        <v>1257</v>
      </c>
      <c r="W100" s="18">
        <f t="shared" si="30"/>
        <v>838</v>
      </c>
      <c r="X100" s="18">
        <f t="shared" si="30"/>
        <v>419</v>
      </c>
      <c r="Y100" s="66">
        <f>W100/V100</f>
        <v>0.66666666666666663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11" spans="1:25" ht="38.85" customHeight="1">
      <c r="E111" s="124" t="s">
        <v>36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 customHeight="1">
      <c r="E113" s="128" t="s">
        <v>6</v>
      </c>
      <c r="F113" s="128"/>
      <c r="G113" s="128"/>
      <c r="H113" s="128"/>
      <c r="I113" s="129">
        <f>F86+J86</f>
        <v>1076</v>
      </c>
      <c r="J113" s="129"/>
      <c r="K113" s="129"/>
      <c r="L113" s="130">
        <f>G86+K86</f>
        <v>757</v>
      </c>
      <c r="M113" s="130"/>
      <c r="N113" s="130"/>
      <c r="O113" s="130">
        <f>I113-L113</f>
        <v>319</v>
      </c>
      <c r="P113" s="130"/>
      <c r="Q113" s="130"/>
      <c r="R113" s="131">
        <f>L113/I113</f>
        <v>0.70353159851301117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81</v>
      </c>
      <c r="M114" s="130"/>
      <c r="N114" s="130"/>
      <c r="O114" s="130">
        <f>I114-L114</f>
        <v>100</v>
      </c>
      <c r="P114" s="130"/>
      <c r="Q114" s="130"/>
      <c r="R114" s="131">
        <f>L114/I114</f>
        <v>0.44751381215469616</v>
      </c>
      <c r="S114" s="131"/>
      <c r="T114" s="131"/>
    </row>
    <row r="115" spans="5:20" ht="15.75" customHeight="1">
      <c r="E115" s="128" t="s">
        <v>8</v>
      </c>
      <c r="F115" s="128"/>
      <c r="G115" s="128"/>
      <c r="H115" s="128"/>
      <c r="I115" s="129">
        <f>SUM(I113:I114)</f>
        <v>1257</v>
      </c>
      <c r="J115" s="129"/>
      <c r="K115" s="129"/>
      <c r="L115" s="130">
        <f>SUM(L113:L114)</f>
        <v>838</v>
      </c>
      <c r="M115" s="130"/>
      <c r="N115" s="130"/>
      <c r="O115" s="130">
        <f>SUM(O113:O114)</f>
        <v>419</v>
      </c>
      <c r="P115" s="130"/>
      <c r="Q115" s="130"/>
      <c r="R115" s="131">
        <f>L115/I115</f>
        <v>0.66666666666666663</v>
      </c>
      <c r="S115" s="131"/>
      <c r="T115" s="131"/>
    </row>
    <row r="116" spans="5:20" ht="15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 ht="31.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2.7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25.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2.75" customHeight="1">
      <c r="E121" s="68" t="s">
        <v>54</v>
      </c>
      <c r="F121" s="71">
        <v>1974</v>
      </c>
      <c r="G121" s="71">
        <v>773</v>
      </c>
      <c r="H121" s="71">
        <f>F121-G121</f>
        <v>1201</v>
      </c>
      <c r="I121" s="72">
        <f>G121/F121</f>
        <v>0.39159067882472137</v>
      </c>
      <c r="J121" s="71">
        <v>452</v>
      </c>
      <c r="K121" s="71">
        <v>95</v>
      </c>
      <c r="L121" s="71">
        <f>J121-K121</f>
        <v>357</v>
      </c>
      <c r="M121" s="72">
        <f>K121/J121</f>
        <v>0.21017699115044247</v>
      </c>
    </row>
    <row r="122" spans="5:20" ht="12.75" customHeight="1">
      <c r="E122" s="68" t="s">
        <v>99</v>
      </c>
      <c r="F122" s="71">
        <v>1378</v>
      </c>
      <c r="G122" s="71">
        <v>394</v>
      </c>
      <c r="H122" s="71">
        <f>F122-G122</f>
        <v>984</v>
      </c>
      <c r="I122" s="72">
        <f>G122/F122</f>
        <v>0.28592162554426703</v>
      </c>
      <c r="J122" s="71">
        <v>417</v>
      </c>
      <c r="K122" s="71">
        <v>59</v>
      </c>
      <c r="L122" s="71">
        <f>J122-K122</f>
        <v>358</v>
      </c>
      <c r="M122" s="72">
        <f>K122/J122</f>
        <v>0.14148681055155876</v>
      </c>
      <c r="O122" t="s">
        <v>245</v>
      </c>
    </row>
    <row r="123" spans="5:20" ht="12.75" customHeight="1">
      <c r="E123" s="68" t="s">
        <v>123</v>
      </c>
      <c r="F123" s="71">
        <v>1445</v>
      </c>
      <c r="G123" s="71">
        <v>365</v>
      </c>
      <c r="H123" s="71">
        <f>F123-G123</f>
        <v>1080</v>
      </c>
      <c r="I123" s="72">
        <f>G123/F123</f>
        <v>0.25259515570934254</v>
      </c>
      <c r="J123" s="71">
        <v>375</v>
      </c>
      <c r="K123" s="71">
        <v>62</v>
      </c>
      <c r="L123" s="71">
        <f>J123-K123</f>
        <v>313</v>
      </c>
      <c r="M123" s="72">
        <f>K123/J123</f>
        <v>0.16533333333333333</v>
      </c>
    </row>
    <row r="124" spans="5:20" ht="12.75" customHeight="1">
      <c r="E124" s="68" t="s">
        <v>146</v>
      </c>
      <c r="F124" s="71">
        <v>1927</v>
      </c>
      <c r="G124" s="71">
        <v>715</v>
      </c>
      <c r="H124" s="71">
        <f>F124-G124</f>
        <v>1212</v>
      </c>
      <c r="I124" s="72">
        <f>G124/F124</f>
        <v>0.37104307213284898</v>
      </c>
      <c r="J124" s="71">
        <v>459</v>
      </c>
      <c r="K124" s="71">
        <v>56</v>
      </c>
      <c r="L124" s="71">
        <f>J124-K124</f>
        <v>403</v>
      </c>
      <c r="M124" s="72">
        <f>K124/J124</f>
        <v>0.12200435729847495</v>
      </c>
    </row>
    <row r="125" spans="5:20" ht="12.75" customHeight="1">
      <c r="E125" s="68" t="s">
        <v>175</v>
      </c>
      <c r="F125" s="68">
        <f>F121+F122+F123+F124</f>
        <v>6724</v>
      </c>
      <c r="G125" s="68">
        <f>G121+G122+G123+G124</f>
        <v>2247</v>
      </c>
      <c r="H125" s="68">
        <f>H121+H122+H123+H124</f>
        <v>4477</v>
      </c>
      <c r="I125" s="73">
        <f>G125/F125</f>
        <v>0.33417608566329565</v>
      </c>
      <c r="J125" s="68">
        <f>J121+J122+J123+J124</f>
        <v>1703</v>
      </c>
      <c r="K125" s="68">
        <f>K121+K122+K123+K124</f>
        <v>272</v>
      </c>
      <c r="L125" s="68">
        <f>L121+L122+L123+L124</f>
        <v>1431</v>
      </c>
      <c r="M125" s="73">
        <f>K125/J125</f>
        <v>0.15971814445096888</v>
      </c>
    </row>
    <row r="126" spans="5:20" ht="12.75" customHeight="1">
      <c r="E126" s="74" t="s">
        <v>184</v>
      </c>
      <c r="H126" s="75"/>
    </row>
    <row r="127" spans="5:20" ht="12.75" customHeight="1">
      <c r="E127" s="74" t="s">
        <v>185</v>
      </c>
      <c r="H127" s="75"/>
    </row>
    <row r="137" spans="1:21" ht="12.7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2.7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2.7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2.75" customHeight="1">
      <c r="A140" s="99" t="s">
        <v>243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2.7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2.7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2.75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502</v>
      </c>
      <c r="G143" s="76">
        <f t="shared" si="31"/>
        <v>356</v>
      </c>
      <c r="H143" s="76">
        <f>F143-G143</f>
        <v>146</v>
      </c>
      <c r="I143" s="77">
        <f>G143/F143</f>
        <v>0.70916334661354585</v>
      </c>
      <c r="J143" s="78">
        <f t="shared" ref="J143:K147" si="32">F121</f>
        <v>1974</v>
      </c>
      <c r="K143" s="78">
        <f t="shared" si="32"/>
        <v>773</v>
      </c>
      <c r="L143" s="79">
        <f>J143-K143</f>
        <v>1201</v>
      </c>
      <c r="M143" s="77">
        <f>K143/J143</f>
        <v>0.39159067882472137</v>
      </c>
      <c r="N143" s="76">
        <f t="shared" ref="N143:O147" si="33">N96+R96</f>
        <v>107</v>
      </c>
      <c r="O143" s="76">
        <f t="shared" si="33"/>
        <v>54</v>
      </c>
      <c r="P143" s="76">
        <f>N143-O143</f>
        <v>53</v>
      </c>
      <c r="Q143" s="77">
        <f>O143/N143</f>
        <v>0.50467289719626163</v>
      </c>
      <c r="R143" s="78">
        <f t="shared" ref="R143:S147" si="34">J121</f>
        <v>452</v>
      </c>
      <c r="S143" s="78">
        <f t="shared" si="34"/>
        <v>95</v>
      </c>
      <c r="T143" s="79">
        <f>R143-S143</f>
        <v>357</v>
      </c>
      <c r="U143" s="77">
        <f>S143/R143</f>
        <v>0.21017699115044247</v>
      </c>
    </row>
    <row r="144" spans="1:21" ht="12.75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148</v>
      </c>
      <c r="H144" s="80">
        <f>F144-G144</f>
        <v>36</v>
      </c>
      <c r="I144" s="81">
        <f>G144/F144</f>
        <v>0.80434782608695654</v>
      </c>
      <c r="J144" s="82">
        <f t="shared" si="32"/>
        <v>1378</v>
      </c>
      <c r="K144" s="82">
        <f t="shared" si="32"/>
        <v>394</v>
      </c>
      <c r="L144" s="83">
        <f>J144-K144</f>
        <v>984</v>
      </c>
      <c r="M144" s="81">
        <f>K144/J144</f>
        <v>0.28592162554426703</v>
      </c>
      <c r="N144" s="80">
        <f t="shared" si="33"/>
        <v>25</v>
      </c>
      <c r="O144" s="80">
        <f t="shared" si="33"/>
        <v>10</v>
      </c>
      <c r="P144" s="80">
        <f>N144-O144</f>
        <v>15</v>
      </c>
      <c r="Q144" s="81">
        <f>O144/N144</f>
        <v>0.4</v>
      </c>
      <c r="R144" s="82">
        <f t="shared" si="34"/>
        <v>417</v>
      </c>
      <c r="S144" s="82">
        <f t="shared" si="34"/>
        <v>59</v>
      </c>
      <c r="T144" s="83">
        <f>R144-S144</f>
        <v>358</v>
      </c>
      <c r="U144" s="81">
        <f>S144/R144</f>
        <v>0.14148681055155876</v>
      </c>
    </row>
    <row r="145" spans="1:21" ht="12.75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126</v>
      </c>
      <c r="H145" s="84">
        <f>F145-G145</f>
        <v>49</v>
      </c>
      <c r="I145" s="85">
        <f>G145/F145</f>
        <v>0.72</v>
      </c>
      <c r="J145" s="86">
        <f t="shared" si="32"/>
        <v>1445</v>
      </c>
      <c r="K145" s="86">
        <f t="shared" si="32"/>
        <v>365</v>
      </c>
      <c r="L145" s="87">
        <f>J145-K145</f>
        <v>1080</v>
      </c>
      <c r="M145" s="85">
        <f>K145/J145</f>
        <v>0.25259515570934254</v>
      </c>
      <c r="N145" s="84">
        <f t="shared" si="33"/>
        <v>20</v>
      </c>
      <c r="O145" s="84">
        <f t="shared" si="33"/>
        <v>8</v>
      </c>
      <c r="P145" s="84">
        <f>N145-O145</f>
        <v>12</v>
      </c>
      <c r="Q145" s="85">
        <f>O145/N145</f>
        <v>0.4</v>
      </c>
      <c r="R145" s="86">
        <f t="shared" si="34"/>
        <v>375</v>
      </c>
      <c r="S145" s="86">
        <f t="shared" si="34"/>
        <v>62</v>
      </c>
      <c r="T145" s="87">
        <f>R145-S145</f>
        <v>313</v>
      </c>
      <c r="U145" s="85">
        <f>S145/R145</f>
        <v>0.16533333333333333</v>
      </c>
    </row>
    <row r="146" spans="1:21" ht="12.75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127</v>
      </c>
      <c r="H146" s="88">
        <f>F146-G146</f>
        <v>88</v>
      </c>
      <c r="I146" s="89">
        <f>G146/F146</f>
        <v>0.59069767441860466</v>
      </c>
      <c r="J146" s="90">
        <f t="shared" si="32"/>
        <v>1927</v>
      </c>
      <c r="K146" s="90">
        <f t="shared" si="32"/>
        <v>715</v>
      </c>
      <c r="L146" s="91">
        <f>J146-K146</f>
        <v>1212</v>
      </c>
      <c r="M146" s="89">
        <f>K146/J146</f>
        <v>0.37104307213284898</v>
      </c>
      <c r="N146" s="88">
        <f t="shared" si="33"/>
        <v>29</v>
      </c>
      <c r="O146" s="88">
        <f t="shared" si="33"/>
        <v>9</v>
      </c>
      <c r="P146" s="88">
        <f>N146-O146</f>
        <v>20</v>
      </c>
      <c r="Q146" s="89">
        <f>O146/N146</f>
        <v>0.31034482758620691</v>
      </c>
      <c r="R146" s="90">
        <f t="shared" si="34"/>
        <v>459</v>
      </c>
      <c r="S146" s="90">
        <f t="shared" si="34"/>
        <v>56</v>
      </c>
      <c r="T146" s="91">
        <f>R146-S146</f>
        <v>403</v>
      </c>
      <c r="U146" s="89">
        <f>S146/R146</f>
        <v>0.12200435729847495</v>
      </c>
    </row>
    <row r="147" spans="1:21" ht="12.75" customHeight="1">
      <c r="A147" s="138" t="s">
        <v>175</v>
      </c>
      <c r="B147" s="138"/>
      <c r="C147" s="138"/>
      <c r="D147" s="138"/>
      <c r="E147" s="138"/>
      <c r="F147" s="92">
        <f t="shared" si="31"/>
        <v>1076</v>
      </c>
      <c r="G147" s="92">
        <f t="shared" si="31"/>
        <v>757</v>
      </c>
      <c r="H147" s="92">
        <f>F147-G147</f>
        <v>319</v>
      </c>
      <c r="I147" s="93">
        <f>G147/F147</f>
        <v>0.70353159851301117</v>
      </c>
      <c r="J147" s="94">
        <f t="shared" si="32"/>
        <v>6724</v>
      </c>
      <c r="K147" s="94">
        <f t="shared" si="32"/>
        <v>2247</v>
      </c>
      <c r="L147" s="95">
        <f>J147-K147</f>
        <v>4477</v>
      </c>
      <c r="M147" s="93">
        <f>K147/J147</f>
        <v>0.33417608566329565</v>
      </c>
      <c r="N147" s="92">
        <f t="shared" si="33"/>
        <v>181</v>
      </c>
      <c r="O147" s="92">
        <f t="shared" si="33"/>
        <v>81</v>
      </c>
      <c r="P147" s="92">
        <f>N147-O147</f>
        <v>100</v>
      </c>
      <c r="Q147" s="93">
        <f>O147/N147</f>
        <v>0.44751381215469616</v>
      </c>
      <c r="R147" s="94">
        <f t="shared" si="34"/>
        <v>1703</v>
      </c>
      <c r="S147" s="94">
        <f t="shared" si="34"/>
        <v>272</v>
      </c>
      <c r="T147" s="95">
        <f>R147-S147</f>
        <v>1431</v>
      </c>
      <c r="U147" s="93">
        <f>S147/R147</f>
        <v>0.15971814445096888</v>
      </c>
    </row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511811023622047" right="0.511811023622047" top="1.082677165354331" bottom="1.082677165354331" header="0.78740157480314998" footer="0.78740157480314998"/>
  <pageSetup paperSize="0" fitToWidth="0" fitToHeight="0" pageOrder="overThenDown" orientation="portrait" horizontalDpi="0" verticalDpi="0" copies="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workbookViewId="0">
      <selection sqref="A1:Y1"/>
    </sheetView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7" width="5.75" customWidth="1"/>
    <col min="8" max="8" width="6.875" customWidth="1"/>
    <col min="9" max="9" width="8.75" customWidth="1"/>
    <col min="10" max="10" width="6.875" customWidth="1"/>
    <col min="11" max="11" width="7.375" customWidth="1"/>
    <col min="12" max="12" width="7" customWidth="1"/>
    <col min="13" max="13" width="8.625" customWidth="1"/>
    <col min="14" max="16" width="5.125" customWidth="1"/>
    <col min="17" max="17" width="6.625" customWidth="1"/>
    <col min="18" max="25" width="5.125" customWidth="1"/>
    <col min="26" max="1024" width="10.375" customWidth="1"/>
    <col min="1025" max="1025" width="9" customWidth="1"/>
  </cols>
  <sheetData>
    <row r="1" spans="1:25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ht="12.75" customHeight="1">
      <c r="A4" s="99" t="s">
        <v>246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  <c r="V5" s="102" t="s">
        <v>47</v>
      </c>
      <c r="W5" s="102"/>
      <c r="X5" s="102"/>
      <c r="Y5" s="102"/>
    </row>
    <row r="6" spans="1:25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  <c r="V6" s="102"/>
      <c r="W6" s="102"/>
      <c r="X6" s="102"/>
      <c r="Y6" s="102"/>
    </row>
    <row r="7" spans="1:25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  <c r="V7" s="19" t="s">
        <v>50</v>
      </c>
      <c r="W7" s="19" t="s">
        <v>51</v>
      </c>
      <c r="X7" s="19" t="s">
        <v>52</v>
      </c>
      <c r="Y7" s="19" t="s">
        <v>53</v>
      </c>
    </row>
    <row r="8" spans="1:25" ht="12.7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12</v>
      </c>
      <c r="H8" s="23">
        <f>F8-G8</f>
        <v>2</v>
      </c>
      <c r="I8" s="25">
        <f>G8/F8</f>
        <v>0.8571428571428571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  <c r="V8" s="23">
        <f t="shared" ref="V8:V37" si="0">F8+J8+N8+R8</f>
        <v>14</v>
      </c>
      <c r="W8" s="23">
        <f t="shared" ref="W8:W37" si="1">G8+K8+O8+S8</f>
        <v>12</v>
      </c>
      <c r="X8" s="23">
        <f t="shared" ref="X8:X37" si="2">V8-W8</f>
        <v>2</v>
      </c>
      <c r="Y8" s="25">
        <f t="shared" ref="Y8:Y39" si="3">W8/V8</f>
        <v>0.8571428571428571</v>
      </c>
    </row>
    <row r="9" spans="1:25" ht="12.7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26</v>
      </c>
      <c r="G9" s="24">
        <v>26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10</v>
      </c>
      <c r="P9" s="23">
        <f>N9-O9</f>
        <v>0</v>
      </c>
      <c r="Q9" s="25">
        <f>O9/N9</f>
        <v>1</v>
      </c>
      <c r="R9" s="23"/>
      <c r="S9" s="24"/>
      <c r="T9" s="23"/>
      <c r="U9" s="25"/>
      <c r="V9" s="23">
        <f t="shared" si="0"/>
        <v>37</v>
      </c>
      <c r="W9" s="23">
        <f t="shared" si="1"/>
        <v>37</v>
      </c>
      <c r="X9" s="23">
        <f t="shared" si="2"/>
        <v>0</v>
      </c>
      <c r="Y9" s="25">
        <f t="shared" si="3"/>
        <v>1</v>
      </c>
    </row>
    <row r="10" spans="1:25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20</v>
      </c>
      <c r="G10" s="24">
        <v>1</v>
      </c>
      <c r="H10" s="23">
        <f>F10-G10</f>
        <v>19</v>
      </c>
      <c r="I10" s="25">
        <f>G10/F10</f>
        <v>0.05</v>
      </c>
      <c r="J10" s="26">
        <v>2</v>
      </c>
      <c r="K10" s="24"/>
      <c r="L10" s="23">
        <f>J10-K10</f>
        <v>2</v>
      </c>
      <c r="M10" s="25">
        <f>K10/J10</f>
        <v>0</v>
      </c>
      <c r="N10" s="23"/>
      <c r="O10" s="24"/>
      <c r="P10" s="23"/>
      <c r="Q10" s="25"/>
      <c r="R10" s="23"/>
      <c r="S10" s="24"/>
      <c r="T10" s="23"/>
      <c r="U10" s="25"/>
      <c r="V10" s="23">
        <f t="shared" si="0"/>
        <v>22</v>
      </c>
      <c r="W10" s="23">
        <f t="shared" si="1"/>
        <v>1</v>
      </c>
      <c r="X10" s="23">
        <f t="shared" si="2"/>
        <v>21</v>
      </c>
      <c r="Y10" s="25">
        <f t="shared" si="3"/>
        <v>4.5454545454545456E-2</v>
      </c>
    </row>
    <row r="11" spans="1:25" ht="12.7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7</v>
      </c>
      <c r="P11" s="23">
        <f>N11-O11</f>
        <v>3</v>
      </c>
      <c r="Q11" s="25">
        <f>O11/N11</f>
        <v>0.7</v>
      </c>
      <c r="R11" s="23"/>
      <c r="S11" s="24"/>
      <c r="T11" s="23"/>
      <c r="U11" s="25"/>
      <c r="V11" s="23">
        <f t="shared" si="0"/>
        <v>10</v>
      </c>
      <c r="W11" s="23">
        <f t="shared" si="1"/>
        <v>7</v>
      </c>
      <c r="X11" s="23">
        <f t="shared" si="2"/>
        <v>3</v>
      </c>
      <c r="Y11" s="25">
        <f t="shared" si="3"/>
        <v>0.7</v>
      </c>
    </row>
    <row r="12" spans="1:25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42</v>
      </c>
      <c r="H12" s="23">
        <f t="shared" ref="H12:H18" si="4">F12-G12</f>
        <v>3</v>
      </c>
      <c r="I12" s="25">
        <f t="shared" ref="I12:I18" si="5">G12/F12</f>
        <v>0.93333333333333335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  <c r="V12" s="23">
        <f t="shared" si="0"/>
        <v>45</v>
      </c>
      <c r="W12" s="23">
        <f t="shared" si="1"/>
        <v>42</v>
      </c>
      <c r="X12" s="23">
        <f t="shared" si="2"/>
        <v>3</v>
      </c>
      <c r="Y12" s="25">
        <f t="shared" si="3"/>
        <v>0.93333333333333335</v>
      </c>
    </row>
    <row r="13" spans="1:25" ht="12.75" customHeight="1">
      <c r="A13" s="103"/>
      <c r="B13" s="104"/>
      <c r="C13" s="105"/>
      <c r="D13" s="21">
        <v>1482</v>
      </c>
      <c r="E13" s="22" t="s">
        <v>63</v>
      </c>
      <c r="F13" s="23">
        <v>61</v>
      </c>
      <c r="G13" s="24">
        <v>25</v>
      </c>
      <c r="H13" s="23">
        <f t="shared" si="4"/>
        <v>36</v>
      </c>
      <c r="I13" s="25">
        <f t="shared" si="5"/>
        <v>0.4098360655737705</v>
      </c>
      <c r="J13" s="26"/>
      <c r="K13" s="24"/>
      <c r="L13" s="23"/>
      <c r="M13" s="25"/>
      <c r="N13" s="23">
        <v>25</v>
      </c>
      <c r="O13" s="24">
        <v>0</v>
      </c>
      <c r="P13" s="23">
        <f>N13-O13</f>
        <v>25</v>
      </c>
      <c r="Q13" s="25">
        <f>O13/N13</f>
        <v>0</v>
      </c>
      <c r="R13" s="23"/>
      <c r="S13" s="24"/>
      <c r="T13" s="23"/>
      <c r="U13" s="25"/>
      <c r="V13" s="23">
        <f t="shared" si="0"/>
        <v>86</v>
      </c>
      <c r="W13" s="23">
        <f t="shared" si="1"/>
        <v>25</v>
      </c>
      <c r="X13" s="23">
        <f t="shared" si="2"/>
        <v>61</v>
      </c>
      <c r="Y13" s="25">
        <f t="shared" si="3"/>
        <v>0.29069767441860467</v>
      </c>
    </row>
    <row r="14" spans="1:25" ht="12.7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4"/>
        <v>0</v>
      </c>
      <c r="I14" s="25">
        <f t="shared" si="5"/>
        <v>1</v>
      </c>
      <c r="J14" s="26">
        <v>15</v>
      </c>
      <c r="K14" s="24">
        <v>8</v>
      </c>
      <c r="L14" s="23">
        <f>J14-K14</f>
        <v>7</v>
      </c>
      <c r="M14" s="25">
        <f>K14/J14</f>
        <v>0.53333333333333333</v>
      </c>
      <c r="N14" s="23"/>
      <c r="O14" s="24"/>
      <c r="P14" s="23"/>
      <c r="Q14" s="25"/>
      <c r="R14" s="23"/>
      <c r="S14" s="24"/>
      <c r="T14" s="23"/>
      <c r="U14" s="25"/>
      <c r="V14" s="23">
        <f t="shared" si="0"/>
        <v>45</v>
      </c>
      <c r="W14" s="23">
        <f t="shared" si="1"/>
        <v>38</v>
      </c>
      <c r="X14" s="23">
        <f t="shared" si="2"/>
        <v>7</v>
      </c>
      <c r="Y14" s="25">
        <f t="shared" si="3"/>
        <v>0.84444444444444444</v>
      </c>
    </row>
    <row r="15" spans="1:25" ht="12.75" customHeight="1">
      <c r="A15" s="103"/>
      <c r="B15" s="104"/>
      <c r="C15" s="105"/>
      <c r="D15" s="21"/>
      <c r="E15" s="22" t="s">
        <v>66</v>
      </c>
      <c r="F15" s="23">
        <v>10</v>
      </c>
      <c r="G15" s="24">
        <v>1</v>
      </c>
      <c r="H15" s="23">
        <f t="shared" si="4"/>
        <v>9</v>
      </c>
      <c r="I15" s="25">
        <f t="shared" si="5"/>
        <v>0.1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  <c r="V15" s="23">
        <f t="shared" si="0"/>
        <v>10</v>
      </c>
      <c r="W15" s="23">
        <f t="shared" si="1"/>
        <v>1</v>
      </c>
      <c r="X15" s="23">
        <f t="shared" si="2"/>
        <v>9</v>
      </c>
      <c r="Y15" s="25">
        <f t="shared" si="3"/>
        <v>0.1</v>
      </c>
    </row>
    <row r="16" spans="1:25" ht="12.75" customHeight="1">
      <c r="A16" s="103"/>
      <c r="B16" s="104"/>
      <c r="C16" s="105"/>
      <c r="D16" s="21"/>
      <c r="E16" s="22" t="s">
        <v>67</v>
      </c>
      <c r="F16" s="23">
        <v>3</v>
      </c>
      <c r="G16" s="24">
        <v>1</v>
      </c>
      <c r="H16" s="23">
        <f t="shared" si="4"/>
        <v>2</v>
      </c>
      <c r="I16" s="25">
        <f t="shared" si="5"/>
        <v>0.33333333333333331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  <c r="V16" s="23">
        <f t="shared" si="0"/>
        <v>3</v>
      </c>
      <c r="W16" s="23">
        <f t="shared" si="1"/>
        <v>1</v>
      </c>
      <c r="X16" s="23">
        <f t="shared" si="2"/>
        <v>2</v>
      </c>
      <c r="Y16" s="25">
        <f t="shared" si="3"/>
        <v>0.33333333333333331</v>
      </c>
    </row>
    <row r="17" spans="1:25" ht="12.75" customHeight="1">
      <c r="A17" s="103"/>
      <c r="B17" s="104"/>
      <c r="C17" s="105"/>
      <c r="D17" s="21"/>
      <c r="E17" s="22" t="s">
        <v>68</v>
      </c>
      <c r="F17" s="23">
        <v>23</v>
      </c>
      <c r="G17" s="24">
        <v>20</v>
      </c>
      <c r="H17" s="23">
        <f t="shared" si="4"/>
        <v>3</v>
      </c>
      <c r="I17" s="25">
        <f t="shared" si="5"/>
        <v>0.86956521739130432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  <c r="V17" s="23">
        <f t="shared" si="0"/>
        <v>23</v>
      </c>
      <c r="W17" s="23">
        <f t="shared" si="1"/>
        <v>20</v>
      </c>
      <c r="X17" s="23">
        <f t="shared" si="2"/>
        <v>3</v>
      </c>
      <c r="Y17" s="25">
        <f t="shared" si="3"/>
        <v>0.86956521739130432</v>
      </c>
    </row>
    <row r="18" spans="1:25" ht="12.75" customHeight="1">
      <c r="A18" s="103"/>
      <c r="B18" s="104"/>
      <c r="C18" s="105"/>
      <c r="D18" s="21"/>
      <c r="E18" s="22" t="s">
        <v>69</v>
      </c>
      <c r="F18" s="23">
        <v>20</v>
      </c>
      <c r="G18" s="24">
        <v>20</v>
      </c>
      <c r="H18" s="23">
        <f t="shared" si="4"/>
        <v>0</v>
      </c>
      <c r="I18" s="25">
        <f t="shared" si="5"/>
        <v>1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  <c r="V18" s="23">
        <f t="shared" si="0"/>
        <v>22</v>
      </c>
      <c r="W18" s="23">
        <f t="shared" si="1"/>
        <v>20</v>
      </c>
      <c r="X18" s="23">
        <f t="shared" si="2"/>
        <v>2</v>
      </c>
      <c r="Y18" s="25">
        <f t="shared" si="3"/>
        <v>0.90909090909090906</v>
      </c>
    </row>
    <row r="19" spans="1:25" ht="12.7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21</v>
      </c>
      <c r="P19" s="23">
        <f>N19-O19</f>
        <v>13</v>
      </c>
      <c r="Q19" s="25">
        <f>O19/N19</f>
        <v>0.61764705882352944</v>
      </c>
      <c r="R19" s="23"/>
      <c r="S19" s="24"/>
      <c r="T19" s="23"/>
      <c r="U19" s="25"/>
      <c r="V19" s="23">
        <f t="shared" si="0"/>
        <v>34</v>
      </c>
      <c r="W19" s="23">
        <f t="shared" si="1"/>
        <v>21</v>
      </c>
      <c r="X19" s="23">
        <f t="shared" si="2"/>
        <v>13</v>
      </c>
      <c r="Y19" s="25">
        <f t="shared" si="3"/>
        <v>0.61764705882352944</v>
      </c>
    </row>
    <row r="20" spans="1:25" ht="12.75" customHeight="1">
      <c r="A20" s="103"/>
      <c r="B20" s="104"/>
      <c r="C20" s="105"/>
      <c r="D20" s="21"/>
      <c r="E20" s="22" t="s">
        <v>71</v>
      </c>
      <c r="F20" s="23">
        <v>29</v>
      </c>
      <c r="G20" s="24">
        <v>29</v>
      </c>
      <c r="H20" s="23">
        <f t="shared" ref="H20:H27" si="6">F20-G20</f>
        <v>0</v>
      </c>
      <c r="I20" s="25">
        <f t="shared" ref="I20:I27" si="7">G20/F20</f>
        <v>1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  <c r="V20" s="23">
        <f t="shared" si="0"/>
        <v>29</v>
      </c>
      <c r="W20" s="23">
        <f t="shared" si="1"/>
        <v>29</v>
      </c>
      <c r="X20" s="23">
        <f t="shared" si="2"/>
        <v>0</v>
      </c>
      <c r="Y20" s="25">
        <f t="shared" si="3"/>
        <v>1</v>
      </c>
    </row>
    <row r="21" spans="1:25" ht="12.75" customHeight="1">
      <c r="A21" s="103"/>
      <c r="B21" s="104"/>
      <c r="C21" s="105"/>
      <c r="D21" s="21"/>
      <c r="E21" s="22" t="s">
        <v>72</v>
      </c>
      <c r="F21" s="23">
        <v>10</v>
      </c>
      <c r="G21" s="24">
        <v>8</v>
      </c>
      <c r="H21" s="23">
        <f t="shared" si="6"/>
        <v>2</v>
      </c>
      <c r="I21" s="25">
        <f t="shared" si="7"/>
        <v>0.8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  <c r="V21" s="23">
        <f t="shared" si="0"/>
        <v>10</v>
      </c>
      <c r="W21" s="23">
        <f t="shared" si="1"/>
        <v>8</v>
      </c>
      <c r="X21" s="23">
        <f t="shared" si="2"/>
        <v>2</v>
      </c>
      <c r="Y21" s="25">
        <f t="shared" si="3"/>
        <v>0.8</v>
      </c>
    </row>
    <row r="22" spans="1:25" ht="12.75" customHeight="1">
      <c r="A22" s="103"/>
      <c r="B22" s="104"/>
      <c r="C22" s="105"/>
      <c r="D22" s="21"/>
      <c r="E22" s="22" t="s">
        <v>73</v>
      </c>
      <c r="F22" s="23">
        <v>8</v>
      </c>
      <c r="G22" s="24">
        <v>1</v>
      </c>
      <c r="H22" s="23">
        <f t="shared" si="6"/>
        <v>7</v>
      </c>
      <c r="I22" s="25">
        <f t="shared" si="7"/>
        <v>0.125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  <c r="V22" s="23">
        <f t="shared" si="0"/>
        <v>8</v>
      </c>
      <c r="W22" s="23">
        <f t="shared" si="1"/>
        <v>1</v>
      </c>
      <c r="X22" s="23">
        <f t="shared" si="2"/>
        <v>7</v>
      </c>
      <c r="Y22" s="25">
        <f t="shared" si="3"/>
        <v>0.125</v>
      </c>
    </row>
    <row r="23" spans="1:25" ht="12.75" customHeight="1">
      <c r="A23" s="103"/>
      <c r="B23" s="104"/>
      <c r="C23" s="105"/>
      <c r="D23" s="21"/>
      <c r="E23" s="22" t="s">
        <v>74</v>
      </c>
      <c r="F23" s="23">
        <v>10</v>
      </c>
      <c r="G23" s="24">
        <v>8</v>
      </c>
      <c r="H23" s="23">
        <f t="shared" si="6"/>
        <v>2</v>
      </c>
      <c r="I23" s="25">
        <f t="shared" si="7"/>
        <v>0.8</v>
      </c>
      <c r="J23" s="26"/>
      <c r="K23" s="24"/>
      <c r="L23" s="23"/>
      <c r="M23" s="25"/>
      <c r="N23" s="23">
        <v>4</v>
      </c>
      <c r="O23" s="24">
        <v>0</v>
      </c>
      <c r="P23" s="23">
        <f>N23-O23</f>
        <v>4</v>
      </c>
      <c r="Q23" s="25">
        <f>O23/N23</f>
        <v>0</v>
      </c>
      <c r="R23" s="23"/>
      <c r="S23" s="24"/>
      <c r="T23" s="23"/>
      <c r="U23" s="25"/>
      <c r="V23" s="23">
        <f t="shared" si="0"/>
        <v>14</v>
      </c>
      <c r="W23" s="23">
        <f t="shared" si="1"/>
        <v>8</v>
      </c>
      <c r="X23" s="23">
        <f t="shared" si="2"/>
        <v>6</v>
      </c>
      <c r="Y23" s="25">
        <f t="shared" si="3"/>
        <v>0.5714285714285714</v>
      </c>
    </row>
    <row r="24" spans="1:25" ht="12.75" customHeight="1">
      <c r="A24" s="103"/>
      <c r="B24" s="104"/>
      <c r="C24" s="105"/>
      <c r="D24" s="21"/>
      <c r="E24" s="22" t="s">
        <v>75</v>
      </c>
      <c r="F24" s="23">
        <v>40</v>
      </c>
      <c r="G24" s="24">
        <v>20</v>
      </c>
      <c r="H24" s="23">
        <f t="shared" si="6"/>
        <v>20</v>
      </c>
      <c r="I24" s="25">
        <f t="shared" si="7"/>
        <v>0.5</v>
      </c>
      <c r="J24" s="26"/>
      <c r="K24" s="24"/>
      <c r="L24" s="23"/>
      <c r="M24" s="25"/>
      <c r="N24" s="23">
        <v>8</v>
      </c>
      <c r="O24" s="24">
        <v>4</v>
      </c>
      <c r="P24" s="23">
        <f>N24-O24</f>
        <v>4</v>
      </c>
      <c r="Q24" s="25">
        <f>O24/N24</f>
        <v>0.5</v>
      </c>
      <c r="R24" s="23"/>
      <c r="S24" s="24"/>
      <c r="T24" s="23"/>
      <c r="U24" s="25"/>
      <c r="V24" s="23">
        <f t="shared" si="0"/>
        <v>48</v>
      </c>
      <c r="W24" s="23">
        <f t="shared" si="1"/>
        <v>24</v>
      </c>
      <c r="X24" s="23">
        <f t="shared" si="2"/>
        <v>24</v>
      </c>
      <c r="Y24" s="25">
        <f t="shared" si="3"/>
        <v>0.5</v>
      </c>
    </row>
    <row r="25" spans="1:25" ht="12.75" customHeight="1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6"/>
        <v>0</v>
      </c>
      <c r="I25" s="25">
        <f t="shared" si="7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  <c r="V25" s="23">
        <f t="shared" si="0"/>
        <v>10</v>
      </c>
      <c r="W25" s="23">
        <f t="shared" si="1"/>
        <v>10</v>
      </c>
      <c r="X25" s="23">
        <f t="shared" si="2"/>
        <v>0</v>
      </c>
      <c r="Y25" s="25">
        <f t="shared" si="3"/>
        <v>1</v>
      </c>
    </row>
    <row r="26" spans="1:25" ht="12.75" customHeight="1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7</v>
      </c>
      <c r="H26" s="23">
        <f t="shared" si="6"/>
        <v>2</v>
      </c>
      <c r="I26" s="25">
        <f t="shared" si="7"/>
        <v>0.77777777777777779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  <c r="V26" s="23">
        <f t="shared" si="0"/>
        <v>12</v>
      </c>
      <c r="W26" s="23">
        <f t="shared" si="1"/>
        <v>10</v>
      </c>
      <c r="X26" s="23">
        <f t="shared" si="2"/>
        <v>2</v>
      </c>
      <c r="Y26" s="25">
        <f t="shared" si="3"/>
        <v>0.83333333333333337</v>
      </c>
    </row>
    <row r="27" spans="1:25" ht="12.75" customHeight="1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9</v>
      </c>
      <c r="G27" s="24">
        <v>0</v>
      </c>
      <c r="H27" s="23">
        <f t="shared" si="6"/>
        <v>9</v>
      </c>
      <c r="I27" s="25">
        <f t="shared" si="7"/>
        <v>0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  <c r="V27" s="23">
        <f t="shared" si="0"/>
        <v>9</v>
      </c>
      <c r="W27" s="23">
        <f t="shared" si="1"/>
        <v>0</v>
      </c>
      <c r="X27" s="23">
        <f t="shared" si="2"/>
        <v>9</v>
      </c>
      <c r="Y27" s="25">
        <f t="shared" si="3"/>
        <v>0</v>
      </c>
    </row>
    <row r="28" spans="1:25" ht="12.75" customHeight="1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>
        <v>8</v>
      </c>
      <c r="K28" s="24">
        <v>7</v>
      </c>
      <c r="L28" s="23">
        <f>J28-K28</f>
        <v>1</v>
      </c>
      <c r="M28" s="25">
        <f>K28/J28</f>
        <v>0.875</v>
      </c>
      <c r="N28" s="23"/>
      <c r="O28" s="24"/>
      <c r="P28" s="23"/>
      <c r="Q28" s="25"/>
      <c r="R28" s="23"/>
      <c r="S28" s="24"/>
      <c r="T28" s="23"/>
      <c r="U28" s="25"/>
      <c r="V28" s="23">
        <f t="shared" si="0"/>
        <v>8</v>
      </c>
      <c r="W28" s="23">
        <f t="shared" si="1"/>
        <v>7</v>
      </c>
      <c r="X28" s="23">
        <f t="shared" si="2"/>
        <v>1</v>
      </c>
      <c r="Y28" s="25">
        <f t="shared" si="3"/>
        <v>0.875</v>
      </c>
    </row>
    <row r="29" spans="1:25" ht="12.75" customHeight="1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11</v>
      </c>
      <c r="H29" s="23">
        <f t="shared" ref="H29:H53" si="8">F29-G29</f>
        <v>1</v>
      </c>
      <c r="I29" s="25">
        <f t="shared" ref="I29:I60" si="9">G29/F29</f>
        <v>0.91666666666666663</v>
      </c>
      <c r="J29" s="26">
        <v>4</v>
      </c>
      <c r="K29" s="24"/>
      <c r="L29" s="23">
        <f>J29-K29</f>
        <v>4</v>
      </c>
      <c r="M29" s="25">
        <f>K29/J29</f>
        <v>0</v>
      </c>
      <c r="N29" s="23"/>
      <c r="O29" s="24"/>
      <c r="P29" s="23"/>
      <c r="Q29" s="25"/>
      <c r="R29" s="23"/>
      <c r="S29" s="24"/>
      <c r="T29" s="23"/>
      <c r="U29" s="25"/>
      <c r="V29" s="23">
        <f t="shared" si="0"/>
        <v>16</v>
      </c>
      <c r="W29" s="23">
        <f t="shared" si="1"/>
        <v>11</v>
      </c>
      <c r="X29" s="23">
        <f t="shared" si="2"/>
        <v>5</v>
      </c>
      <c r="Y29" s="25">
        <f t="shared" si="3"/>
        <v>0.6875</v>
      </c>
    </row>
    <row r="30" spans="1:25" ht="12.75" customHeight="1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8"/>
        <v>0</v>
      </c>
      <c r="I30" s="25">
        <f t="shared" si="9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  <c r="V30" s="23">
        <f t="shared" si="0"/>
        <v>12</v>
      </c>
      <c r="W30" s="23">
        <f t="shared" si="1"/>
        <v>12</v>
      </c>
      <c r="X30" s="23">
        <f t="shared" si="2"/>
        <v>0</v>
      </c>
      <c r="Y30" s="25">
        <f t="shared" si="3"/>
        <v>1</v>
      </c>
    </row>
    <row r="31" spans="1:25" ht="12.75" customHeight="1">
      <c r="A31" s="103"/>
      <c r="B31" s="104"/>
      <c r="C31" s="105"/>
      <c r="D31" s="21">
        <v>14701</v>
      </c>
      <c r="E31" s="22" t="s">
        <v>86</v>
      </c>
      <c r="F31" s="23">
        <v>10</v>
      </c>
      <c r="G31" s="24">
        <v>10</v>
      </c>
      <c r="H31" s="23">
        <f t="shared" si="8"/>
        <v>0</v>
      </c>
      <c r="I31" s="25">
        <f t="shared" si="9"/>
        <v>1</v>
      </c>
      <c r="J31" s="26"/>
      <c r="K31" s="24"/>
      <c r="L31" s="23"/>
      <c r="M31" s="25"/>
      <c r="N31" s="23"/>
      <c r="O31" s="24"/>
      <c r="P31" s="23"/>
      <c r="Q31" s="25"/>
      <c r="R31" s="23">
        <v>4</v>
      </c>
      <c r="S31" s="24">
        <v>3</v>
      </c>
      <c r="T31" s="23">
        <f>R31-S31</f>
        <v>1</v>
      </c>
      <c r="U31" s="25">
        <f>S31/R31</f>
        <v>0.75</v>
      </c>
      <c r="V31" s="23">
        <f t="shared" si="0"/>
        <v>14</v>
      </c>
      <c r="W31" s="23">
        <f t="shared" si="1"/>
        <v>13</v>
      </c>
      <c r="X31" s="23">
        <f t="shared" si="2"/>
        <v>1</v>
      </c>
      <c r="Y31" s="25">
        <f t="shared" si="3"/>
        <v>0.9285714285714286</v>
      </c>
    </row>
    <row r="32" spans="1:25" ht="12.75" customHeight="1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10</v>
      </c>
      <c r="G32" s="24">
        <v>2</v>
      </c>
      <c r="H32" s="23">
        <f t="shared" si="8"/>
        <v>8</v>
      </c>
      <c r="I32" s="25">
        <f t="shared" si="9"/>
        <v>0.2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  <c r="V32" s="23">
        <f t="shared" si="0"/>
        <v>11</v>
      </c>
      <c r="W32" s="23">
        <f t="shared" si="1"/>
        <v>2</v>
      </c>
      <c r="X32" s="23">
        <f t="shared" si="2"/>
        <v>9</v>
      </c>
      <c r="Y32" s="25">
        <f t="shared" si="3"/>
        <v>0.18181818181818182</v>
      </c>
    </row>
    <row r="33" spans="1:25" ht="12.75" customHeight="1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10</v>
      </c>
      <c r="G33" s="24">
        <v>10</v>
      </c>
      <c r="H33" s="23">
        <f t="shared" si="8"/>
        <v>0</v>
      </c>
      <c r="I33" s="25">
        <f t="shared" si="9"/>
        <v>1</v>
      </c>
      <c r="J33" s="26">
        <v>10</v>
      </c>
      <c r="K33" s="24">
        <v>7</v>
      </c>
      <c r="L33" s="23">
        <f>J33-K33</f>
        <v>3</v>
      </c>
      <c r="M33" s="25">
        <f>K33/J33</f>
        <v>0.7</v>
      </c>
      <c r="N33" s="23"/>
      <c r="O33" s="24"/>
      <c r="P33" s="23"/>
      <c r="Q33" s="25"/>
      <c r="R33" s="23"/>
      <c r="S33" s="24"/>
      <c r="T33" s="23"/>
      <c r="U33" s="25"/>
      <c r="V33" s="23">
        <f t="shared" si="0"/>
        <v>20</v>
      </c>
      <c r="W33" s="23">
        <f t="shared" si="1"/>
        <v>17</v>
      </c>
      <c r="X33" s="23">
        <f t="shared" si="2"/>
        <v>3</v>
      </c>
      <c r="Y33" s="25">
        <f t="shared" si="3"/>
        <v>0.85</v>
      </c>
    </row>
    <row r="34" spans="1:25" ht="12.75" customHeight="1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7</v>
      </c>
      <c r="H34" s="23">
        <f t="shared" si="8"/>
        <v>2</v>
      </c>
      <c r="I34" s="25">
        <f t="shared" si="9"/>
        <v>0.77777777777777779</v>
      </c>
      <c r="J34" s="26"/>
      <c r="K34" s="24"/>
      <c r="L34" s="23"/>
      <c r="M34" s="25"/>
      <c r="N34" s="23">
        <v>4</v>
      </c>
      <c r="O34" s="24">
        <v>3</v>
      </c>
      <c r="P34" s="23">
        <f>N34-O34</f>
        <v>1</v>
      </c>
      <c r="Q34" s="25">
        <f>O34/N34</f>
        <v>0.75</v>
      </c>
      <c r="R34" s="23"/>
      <c r="S34" s="24"/>
      <c r="T34" s="23"/>
      <c r="U34" s="25"/>
      <c r="V34" s="23">
        <f t="shared" si="0"/>
        <v>13</v>
      </c>
      <c r="W34" s="23">
        <f t="shared" si="1"/>
        <v>10</v>
      </c>
      <c r="X34" s="23">
        <f t="shared" si="2"/>
        <v>3</v>
      </c>
      <c r="Y34" s="25">
        <f t="shared" si="3"/>
        <v>0.76923076923076927</v>
      </c>
    </row>
    <row r="35" spans="1:25" ht="12.75" customHeight="1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5</v>
      </c>
      <c r="H35" s="23">
        <f t="shared" si="8"/>
        <v>1</v>
      </c>
      <c r="I35" s="25">
        <f t="shared" si="9"/>
        <v>0.83333333333333337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  <c r="V35" s="23">
        <f t="shared" si="0"/>
        <v>6</v>
      </c>
      <c r="W35" s="23">
        <f t="shared" si="1"/>
        <v>5</v>
      </c>
      <c r="X35" s="23">
        <f t="shared" si="2"/>
        <v>1</v>
      </c>
      <c r="Y35" s="25">
        <f t="shared" si="3"/>
        <v>0.83333333333333337</v>
      </c>
    </row>
    <row r="36" spans="1:25" ht="12.75" customHeight="1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5</v>
      </c>
      <c r="H36" s="23">
        <f t="shared" si="8"/>
        <v>0</v>
      </c>
      <c r="I36" s="25">
        <f t="shared" si="9"/>
        <v>1</v>
      </c>
      <c r="J36" s="26"/>
      <c r="K36" s="24"/>
      <c r="L36" s="23" t="s">
        <v>94</v>
      </c>
      <c r="M36" s="25"/>
      <c r="N36" s="23">
        <v>3</v>
      </c>
      <c r="O36" s="24">
        <v>3</v>
      </c>
      <c r="P36" s="23">
        <f>N36-O36</f>
        <v>0</v>
      </c>
      <c r="Q36" s="25">
        <f>O36/N36</f>
        <v>1</v>
      </c>
      <c r="R36" s="23"/>
      <c r="S36" s="24"/>
      <c r="T36" s="23"/>
      <c r="U36" s="25"/>
      <c r="V36" s="23">
        <f t="shared" si="0"/>
        <v>8</v>
      </c>
      <c r="W36" s="23">
        <f t="shared" si="1"/>
        <v>8</v>
      </c>
      <c r="X36" s="23">
        <f t="shared" si="2"/>
        <v>0</v>
      </c>
      <c r="Y36" s="25">
        <f t="shared" si="3"/>
        <v>1</v>
      </c>
    </row>
    <row r="37" spans="1:25" ht="12.75" customHeight="1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4</v>
      </c>
      <c r="H37" s="23">
        <f t="shared" si="8"/>
        <v>6</v>
      </c>
      <c r="I37" s="25">
        <f t="shared" si="9"/>
        <v>0.4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  <c r="V37" s="23">
        <f t="shared" si="0"/>
        <v>10</v>
      </c>
      <c r="W37" s="23">
        <f t="shared" si="1"/>
        <v>4</v>
      </c>
      <c r="X37" s="23">
        <f t="shared" si="2"/>
        <v>6</v>
      </c>
      <c r="Y37" s="25">
        <f t="shared" si="3"/>
        <v>0.4</v>
      </c>
    </row>
    <row r="38" spans="1:25" s="29" customFormat="1" ht="15.75" customHeight="1">
      <c r="A38" s="106" t="s">
        <v>98</v>
      </c>
      <c r="B38" s="106"/>
      <c r="C38" s="106"/>
      <c r="D38" s="106"/>
      <c r="E38" s="106"/>
      <c r="F38" s="27">
        <f>SUM(F8:F37)</f>
        <v>461</v>
      </c>
      <c r="G38" s="27">
        <f>SUM(G8:G37)</f>
        <v>327</v>
      </c>
      <c r="H38" s="27">
        <f t="shared" si="8"/>
        <v>134</v>
      </c>
      <c r="I38" s="28">
        <f t="shared" si="9"/>
        <v>0.70932754880694138</v>
      </c>
      <c r="J38" s="27">
        <f>SUM(J8:J37)</f>
        <v>41</v>
      </c>
      <c r="K38" s="27">
        <f>SUM(K8:K37)</f>
        <v>23</v>
      </c>
      <c r="L38" s="27">
        <f>J38-K38</f>
        <v>18</v>
      </c>
      <c r="M38" s="28">
        <f>K38/J38</f>
        <v>0.56097560975609762</v>
      </c>
      <c r="N38" s="27">
        <f>SUM(N8:N37)</f>
        <v>103</v>
      </c>
      <c r="O38" s="27">
        <f>SUM(O8:O37)</f>
        <v>51</v>
      </c>
      <c r="P38" s="27">
        <f>SUM(P8:P37)</f>
        <v>52</v>
      </c>
      <c r="Q38" s="28">
        <f>O38/N38</f>
        <v>0.49514563106796117</v>
      </c>
      <c r="R38" s="27">
        <f>SUM(R8:R37)</f>
        <v>4</v>
      </c>
      <c r="S38" s="27">
        <f>SUM(S8:S37)</f>
        <v>3</v>
      </c>
      <c r="T38" s="27">
        <f>SUM(T8:T37)</f>
        <v>1</v>
      </c>
      <c r="U38" s="28">
        <f>S38/R38</f>
        <v>0.75</v>
      </c>
      <c r="V38" s="27">
        <f>SUM(V8:V37)</f>
        <v>609</v>
      </c>
      <c r="W38" s="27">
        <f>SUM(W8:W37)</f>
        <v>404</v>
      </c>
      <c r="X38" s="27">
        <f>SUM(X8:X37)</f>
        <v>205</v>
      </c>
      <c r="Y38" s="28">
        <f t="shared" si="3"/>
        <v>0.66338259441707714</v>
      </c>
    </row>
    <row r="39" spans="1:25" ht="12.75" customHeight="1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0</v>
      </c>
      <c r="H39" s="33">
        <f t="shared" si="8"/>
        <v>8</v>
      </c>
      <c r="I39" s="35">
        <f t="shared" si="9"/>
        <v>0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  <c r="V39" s="33">
        <f t="shared" ref="V39:V53" si="10">F39+J39+N39+R39</f>
        <v>15</v>
      </c>
      <c r="W39" s="33">
        <f t="shared" ref="W39:W53" si="11">G39+K39+O39+S39</f>
        <v>0</v>
      </c>
      <c r="X39" s="33">
        <f t="shared" ref="X39:X53" si="12">V39-W39</f>
        <v>15</v>
      </c>
      <c r="Y39" s="35">
        <f t="shared" si="3"/>
        <v>0</v>
      </c>
    </row>
    <row r="40" spans="1:25" ht="12.75" customHeight="1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8"/>
        <v>0</v>
      </c>
      <c r="I40" s="35">
        <f t="shared" si="9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  <c r="V40" s="33">
        <f t="shared" si="10"/>
        <v>13</v>
      </c>
      <c r="W40" s="33">
        <f t="shared" si="11"/>
        <v>13</v>
      </c>
      <c r="X40" s="33">
        <f t="shared" si="12"/>
        <v>0</v>
      </c>
      <c r="Y40" s="35">
        <f t="shared" ref="Y40:Y56" si="13">W40/V40</f>
        <v>1</v>
      </c>
    </row>
    <row r="41" spans="1:25" ht="12.75" customHeight="1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10</v>
      </c>
      <c r="H41" s="33">
        <f t="shared" si="8"/>
        <v>0</v>
      </c>
      <c r="I41" s="35">
        <f t="shared" si="9"/>
        <v>1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  <c r="V41" s="33">
        <f t="shared" si="10"/>
        <v>10</v>
      </c>
      <c r="W41" s="33">
        <f t="shared" si="11"/>
        <v>10</v>
      </c>
      <c r="X41" s="33">
        <f t="shared" si="12"/>
        <v>0</v>
      </c>
      <c r="Y41" s="35">
        <f t="shared" si="13"/>
        <v>1</v>
      </c>
    </row>
    <row r="42" spans="1:25" ht="12.75" customHeight="1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9</v>
      </c>
      <c r="H42" s="33">
        <f t="shared" si="8"/>
        <v>1</v>
      </c>
      <c r="I42" s="35">
        <f t="shared" si="9"/>
        <v>0.9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  <c r="V42" s="33">
        <f t="shared" si="10"/>
        <v>10</v>
      </c>
      <c r="W42" s="33">
        <f t="shared" si="11"/>
        <v>9</v>
      </c>
      <c r="X42" s="33">
        <f t="shared" si="12"/>
        <v>1</v>
      </c>
      <c r="Y42" s="35">
        <f t="shared" si="13"/>
        <v>0.9</v>
      </c>
    </row>
    <row r="43" spans="1:25" ht="12.75" customHeight="1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8"/>
        <v>6</v>
      </c>
      <c r="I43" s="35">
        <f t="shared" si="9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  <c r="V43" s="33">
        <f t="shared" si="10"/>
        <v>6</v>
      </c>
      <c r="W43" s="33">
        <f t="shared" si="11"/>
        <v>0</v>
      </c>
      <c r="X43" s="33">
        <f t="shared" si="12"/>
        <v>6</v>
      </c>
      <c r="Y43" s="35">
        <f t="shared" si="13"/>
        <v>0</v>
      </c>
    </row>
    <row r="44" spans="1:25" ht="12.75" customHeight="1">
      <c r="A44" s="107"/>
      <c r="B44" s="108"/>
      <c r="C44" s="109"/>
      <c r="D44" s="31">
        <v>8747</v>
      </c>
      <c r="E44" s="32" t="s">
        <v>108</v>
      </c>
      <c r="F44" s="33">
        <v>10</v>
      </c>
      <c r="G44" s="34">
        <v>10</v>
      </c>
      <c r="H44" s="33">
        <f t="shared" si="8"/>
        <v>0</v>
      </c>
      <c r="I44" s="35">
        <f t="shared" si="9"/>
        <v>1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  <c r="V44" s="33">
        <f t="shared" si="10"/>
        <v>10</v>
      </c>
      <c r="W44" s="33">
        <f t="shared" si="11"/>
        <v>10</v>
      </c>
      <c r="X44" s="33">
        <f t="shared" si="12"/>
        <v>0</v>
      </c>
      <c r="Y44" s="35">
        <f t="shared" si="13"/>
        <v>1</v>
      </c>
    </row>
    <row r="45" spans="1:25" ht="12.75" customHeight="1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8"/>
        <v>0</v>
      </c>
      <c r="I45" s="35">
        <f t="shared" si="9"/>
        <v>1</v>
      </c>
      <c r="J45" s="36">
        <v>2</v>
      </c>
      <c r="K45" s="34"/>
      <c r="L45" s="33">
        <f>J45-K45</f>
        <v>2</v>
      </c>
      <c r="M45" s="35">
        <f>K45/J45</f>
        <v>0</v>
      </c>
      <c r="N45" s="33"/>
      <c r="O45" s="34"/>
      <c r="P45" s="33"/>
      <c r="Q45" s="35"/>
      <c r="R45" s="33"/>
      <c r="S45" s="34"/>
      <c r="T45" s="33"/>
      <c r="U45" s="35"/>
      <c r="V45" s="33">
        <f t="shared" si="10"/>
        <v>5</v>
      </c>
      <c r="W45" s="33">
        <f t="shared" si="11"/>
        <v>3</v>
      </c>
      <c r="X45" s="33">
        <f t="shared" si="12"/>
        <v>2</v>
      </c>
      <c r="Y45" s="35">
        <f t="shared" si="13"/>
        <v>0.6</v>
      </c>
    </row>
    <row r="46" spans="1:25" ht="12.75" customHeight="1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8"/>
        <v>0</v>
      </c>
      <c r="I46" s="35">
        <f t="shared" si="9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5</v>
      </c>
      <c r="S46" s="34">
        <v>1</v>
      </c>
      <c r="T46" s="33">
        <f>R46-S46</f>
        <v>4</v>
      </c>
      <c r="U46" s="35">
        <f>S46/R46</f>
        <v>0.2</v>
      </c>
      <c r="V46" s="33">
        <f t="shared" si="10"/>
        <v>18</v>
      </c>
      <c r="W46" s="33">
        <f t="shared" si="11"/>
        <v>14</v>
      </c>
      <c r="X46" s="33">
        <f t="shared" si="12"/>
        <v>4</v>
      </c>
      <c r="Y46" s="35">
        <f t="shared" si="13"/>
        <v>0.77777777777777779</v>
      </c>
    </row>
    <row r="47" spans="1:25" ht="12.75" customHeight="1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21</v>
      </c>
      <c r="H47" s="33">
        <f t="shared" si="8"/>
        <v>9</v>
      </c>
      <c r="I47" s="35">
        <f t="shared" si="9"/>
        <v>0.7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  <c r="V47" s="33">
        <f t="shared" si="10"/>
        <v>30</v>
      </c>
      <c r="W47" s="33">
        <f t="shared" si="11"/>
        <v>21</v>
      </c>
      <c r="X47" s="33">
        <f t="shared" si="12"/>
        <v>9</v>
      </c>
      <c r="Y47" s="35">
        <f t="shared" si="13"/>
        <v>0.7</v>
      </c>
    </row>
    <row r="48" spans="1:25" ht="12.75" customHeight="1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0</v>
      </c>
      <c r="H48" s="33">
        <f t="shared" si="8"/>
        <v>5</v>
      </c>
      <c r="I48" s="35">
        <f t="shared" si="9"/>
        <v>0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  <c r="V48" s="33">
        <f t="shared" si="10"/>
        <v>5</v>
      </c>
      <c r="W48" s="33">
        <f t="shared" si="11"/>
        <v>0</v>
      </c>
      <c r="X48" s="33">
        <f t="shared" si="12"/>
        <v>5</v>
      </c>
      <c r="Y48" s="35">
        <f t="shared" si="13"/>
        <v>0</v>
      </c>
    </row>
    <row r="49" spans="1:25" ht="12.75" customHeight="1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8"/>
        <v>0</v>
      </c>
      <c r="I49" s="35">
        <f t="shared" si="9"/>
        <v>1</v>
      </c>
      <c r="J49" s="36">
        <v>14</v>
      </c>
      <c r="K49" s="34">
        <v>14</v>
      </c>
      <c r="L49" s="33">
        <f>J49-K49</f>
        <v>0</v>
      </c>
      <c r="M49" s="35">
        <f>K49/J49</f>
        <v>1</v>
      </c>
      <c r="N49" s="33"/>
      <c r="O49" s="34"/>
      <c r="P49" s="33"/>
      <c r="Q49" s="35"/>
      <c r="R49" s="33"/>
      <c r="S49" s="34"/>
      <c r="T49" s="33"/>
      <c r="U49" s="35"/>
      <c r="V49" s="33">
        <f t="shared" si="10"/>
        <v>23</v>
      </c>
      <c r="W49" s="33">
        <f t="shared" si="11"/>
        <v>23</v>
      </c>
      <c r="X49" s="33">
        <f t="shared" si="12"/>
        <v>0</v>
      </c>
      <c r="Y49" s="35">
        <f t="shared" si="13"/>
        <v>1</v>
      </c>
    </row>
    <row r="50" spans="1:25" ht="12.75" customHeight="1">
      <c r="A50" s="107"/>
      <c r="B50" s="108"/>
      <c r="C50" s="109"/>
      <c r="D50" s="31">
        <v>2038</v>
      </c>
      <c r="E50" s="32" t="s">
        <v>117</v>
      </c>
      <c r="F50" s="33">
        <v>10</v>
      </c>
      <c r="G50" s="34">
        <v>3</v>
      </c>
      <c r="H50" s="33">
        <f t="shared" si="8"/>
        <v>7</v>
      </c>
      <c r="I50" s="35">
        <f t="shared" si="9"/>
        <v>0.3</v>
      </c>
      <c r="J50" s="36"/>
      <c r="K50" s="34"/>
      <c r="L50" s="33"/>
      <c r="M50" s="35"/>
      <c r="N50" s="33">
        <v>2</v>
      </c>
      <c r="O50" s="34">
        <v>1</v>
      </c>
      <c r="P50" s="33">
        <f>N50-O50</f>
        <v>1</v>
      </c>
      <c r="Q50" s="35">
        <f>O50/N50</f>
        <v>0.5</v>
      </c>
      <c r="R50" s="33"/>
      <c r="S50" s="34"/>
      <c r="T50" s="33"/>
      <c r="U50" s="35"/>
      <c r="V50" s="33">
        <f t="shared" si="10"/>
        <v>12</v>
      </c>
      <c r="W50" s="33">
        <f t="shared" si="11"/>
        <v>4</v>
      </c>
      <c r="X50" s="33">
        <f t="shared" si="12"/>
        <v>8</v>
      </c>
      <c r="Y50" s="35">
        <f t="shared" si="13"/>
        <v>0.33333333333333331</v>
      </c>
    </row>
    <row r="51" spans="1:25" ht="12.75" customHeight="1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8"/>
        <v>0</v>
      </c>
      <c r="I51" s="35">
        <f t="shared" si="9"/>
        <v>1</v>
      </c>
      <c r="J51" s="36">
        <v>5</v>
      </c>
      <c r="K51" s="34">
        <v>4</v>
      </c>
      <c r="L51" s="33">
        <f>J51-K51</f>
        <v>1</v>
      </c>
      <c r="M51" s="35">
        <f>K51/J51</f>
        <v>0.8</v>
      </c>
      <c r="N51" s="33">
        <v>5</v>
      </c>
      <c r="O51" s="34">
        <v>3</v>
      </c>
      <c r="P51" s="33">
        <f>N51-O51</f>
        <v>2</v>
      </c>
      <c r="Q51" s="35">
        <f>O51/N51</f>
        <v>0.6</v>
      </c>
      <c r="R51" s="33"/>
      <c r="S51" s="34"/>
      <c r="T51" s="33"/>
      <c r="U51" s="35"/>
      <c r="V51" s="33">
        <f t="shared" si="10"/>
        <v>24</v>
      </c>
      <c r="W51" s="33">
        <f t="shared" si="11"/>
        <v>21</v>
      </c>
      <c r="X51" s="33">
        <f t="shared" si="12"/>
        <v>3</v>
      </c>
      <c r="Y51" s="35">
        <f t="shared" si="13"/>
        <v>0.875</v>
      </c>
    </row>
    <row r="52" spans="1:25" ht="12.75" customHeight="1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5</v>
      </c>
      <c r="H52" s="33">
        <f t="shared" si="8"/>
        <v>0</v>
      </c>
      <c r="I52" s="35">
        <f t="shared" si="9"/>
        <v>1</v>
      </c>
      <c r="J52" s="36">
        <v>1</v>
      </c>
      <c r="K52" s="34">
        <v>1</v>
      </c>
      <c r="L52" s="33">
        <f>J52-K52</f>
        <v>0</v>
      </c>
      <c r="M52" s="35">
        <f>K52/J52</f>
        <v>1</v>
      </c>
      <c r="N52" s="33">
        <v>2</v>
      </c>
      <c r="O52" s="34">
        <v>0</v>
      </c>
      <c r="P52" s="33">
        <f>N52-O52</f>
        <v>2</v>
      </c>
      <c r="Q52" s="35">
        <f>O52/N52</f>
        <v>0</v>
      </c>
      <c r="R52" s="33"/>
      <c r="S52" s="34"/>
      <c r="T52" s="33"/>
      <c r="U52" s="35"/>
      <c r="V52" s="33">
        <f t="shared" si="10"/>
        <v>8</v>
      </c>
      <c r="W52" s="33">
        <f t="shared" si="11"/>
        <v>6</v>
      </c>
      <c r="X52" s="33">
        <f t="shared" si="12"/>
        <v>2</v>
      </c>
      <c r="Y52" s="35">
        <f t="shared" si="13"/>
        <v>0.75</v>
      </c>
    </row>
    <row r="53" spans="1:25" ht="12.75" customHeight="1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8"/>
        <v>0</v>
      </c>
      <c r="I53" s="35">
        <f t="shared" si="9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  <c r="V53" s="33">
        <f t="shared" si="10"/>
        <v>20</v>
      </c>
      <c r="W53" s="33">
        <f t="shared" si="11"/>
        <v>20</v>
      </c>
      <c r="X53" s="33">
        <f t="shared" si="12"/>
        <v>0</v>
      </c>
      <c r="Y53" s="35">
        <f t="shared" si="13"/>
        <v>1</v>
      </c>
    </row>
    <row r="54" spans="1:25" s="29" customFormat="1" ht="12.75" customHeight="1">
      <c r="A54" s="106" t="s">
        <v>122</v>
      </c>
      <c r="B54" s="106"/>
      <c r="C54" s="106"/>
      <c r="D54" s="106"/>
      <c r="E54" s="106"/>
      <c r="F54" s="27">
        <f>SUM(F39:F53)</f>
        <v>162</v>
      </c>
      <c r="G54" s="27">
        <f>SUM(G39:G53)</f>
        <v>126</v>
      </c>
      <c r="H54" s="27">
        <f>SUM(H39:H53)</f>
        <v>36</v>
      </c>
      <c r="I54" s="28">
        <f t="shared" si="9"/>
        <v>0.77777777777777779</v>
      </c>
      <c r="J54" s="27">
        <f>SUM(J39:J53)</f>
        <v>22</v>
      </c>
      <c r="K54" s="27">
        <f>SUM(K39:K53)</f>
        <v>19</v>
      </c>
      <c r="L54" s="27">
        <f>SUM(L39:L53)</f>
        <v>3</v>
      </c>
      <c r="M54" s="28">
        <f>K54/J54</f>
        <v>0.86363636363636365</v>
      </c>
      <c r="N54" s="27">
        <f>SUM(N39:N53)</f>
        <v>20</v>
      </c>
      <c r="O54" s="27">
        <f>SUM(O39:O53)</f>
        <v>8</v>
      </c>
      <c r="P54" s="27">
        <f>N54-O54</f>
        <v>12</v>
      </c>
      <c r="Q54" s="28">
        <f>O54/N54</f>
        <v>0.4</v>
      </c>
      <c r="R54" s="27">
        <f>SUM(R39:R53)</f>
        <v>5</v>
      </c>
      <c r="S54" s="27">
        <f>SUM(S39:S53)</f>
        <v>1</v>
      </c>
      <c r="T54" s="27">
        <f>R54-S54</f>
        <v>4</v>
      </c>
      <c r="U54" s="28">
        <f>S54/R54</f>
        <v>0.2</v>
      </c>
      <c r="V54" s="27">
        <f>SUM(V39:V53)</f>
        <v>209</v>
      </c>
      <c r="W54" s="27">
        <f>SUM(W39:W53)</f>
        <v>154</v>
      </c>
      <c r="X54" s="27">
        <f>SUM(X39:X53)</f>
        <v>55</v>
      </c>
      <c r="Y54" s="28">
        <f t="shared" si="13"/>
        <v>0.73684210526315785</v>
      </c>
    </row>
    <row r="55" spans="1:25" ht="12.75" customHeight="1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69" si="14">F55-G55</f>
        <v>0</v>
      </c>
      <c r="I55" s="42">
        <f t="shared" si="9"/>
        <v>1</v>
      </c>
      <c r="J55" s="40">
        <v>3</v>
      </c>
      <c r="K55" s="41">
        <v>1</v>
      </c>
      <c r="L55" s="40">
        <f>J55-K55</f>
        <v>2</v>
      </c>
      <c r="M55" s="42">
        <f>K55/J55</f>
        <v>0.33333333333333331</v>
      </c>
      <c r="N55" s="40">
        <v>3</v>
      </c>
      <c r="O55" s="41">
        <v>1</v>
      </c>
      <c r="P55" s="40">
        <v>3</v>
      </c>
      <c r="Q55" s="42">
        <f>O55/N55</f>
        <v>0.33333333333333331</v>
      </c>
      <c r="R55" s="42"/>
      <c r="S55" s="43"/>
      <c r="T55" s="42"/>
      <c r="U55" s="42"/>
      <c r="V55" s="40">
        <f>F55+J55+N55</f>
        <v>13</v>
      </c>
      <c r="W55" s="40">
        <f>G55+K55+O55</f>
        <v>9</v>
      </c>
      <c r="X55" s="40">
        <f t="shared" ref="X55:X69" si="15">V55-W55</f>
        <v>4</v>
      </c>
      <c r="Y55" s="42">
        <f t="shared" si="13"/>
        <v>0.69230769230769229</v>
      </c>
    </row>
    <row r="56" spans="1:25" ht="12.75" customHeight="1">
      <c r="A56" s="110"/>
      <c r="B56" s="111"/>
      <c r="C56" s="112"/>
      <c r="D56" s="38">
        <v>1634</v>
      </c>
      <c r="E56" s="39" t="s">
        <v>126</v>
      </c>
      <c r="F56" s="40">
        <v>10</v>
      </c>
      <c r="G56" s="41">
        <v>10</v>
      </c>
      <c r="H56" s="40">
        <f t="shared" si="14"/>
        <v>0</v>
      </c>
      <c r="I56" s="42">
        <f t="shared" si="9"/>
        <v>1</v>
      </c>
      <c r="J56" s="40">
        <v>3</v>
      </c>
      <c r="K56" s="41">
        <v>1</v>
      </c>
      <c r="L56" s="40">
        <f>J56-K56</f>
        <v>2</v>
      </c>
      <c r="M56" s="42">
        <f>K56/J56</f>
        <v>0.33333333333333331</v>
      </c>
      <c r="N56" s="40"/>
      <c r="O56" s="41"/>
      <c r="P56" s="40"/>
      <c r="Q56" s="42"/>
      <c r="R56" s="42"/>
      <c r="S56" s="43"/>
      <c r="T56" s="42"/>
      <c r="U56" s="42"/>
      <c r="V56" s="40">
        <f>F56+J56+N56</f>
        <v>13</v>
      </c>
      <c r="W56" s="40">
        <f>G56+K56+O56</f>
        <v>11</v>
      </c>
      <c r="X56" s="40">
        <f t="shared" si="15"/>
        <v>2</v>
      </c>
      <c r="Y56" s="42">
        <f t="shared" si="13"/>
        <v>0.84615384615384615</v>
      </c>
    </row>
    <row r="57" spans="1:25" ht="12.75" customHeight="1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14"/>
        <v>0</v>
      </c>
      <c r="I57" s="42">
        <f t="shared" si="9"/>
        <v>1</v>
      </c>
      <c r="J57" s="40"/>
      <c r="K57" s="41"/>
      <c r="L57" s="40"/>
      <c r="M57" s="42"/>
      <c r="N57" s="40">
        <v>2</v>
      </c>
      <c r="O57" s="41">
        <v>1</v>
      </c>
      <c r="P57" s="40">
        <f>N57-O57</f>
        <v>1</v>
      </c>
      <c r="Q57" s="42">
        <f>O57/N57</f>
        <v>0.5</v>
      </c>
      <c r="R57" s="42"/>
      <c r="S57" s="43"/>
      <c r="T57" s="42"/>
      <c r="U57" s="42"/>
      <c r="V57" s="40">
        <f>F57+N57</f>
        <v>12</v>
      </c>
      <c r="W57" s="40">
        <f>G57+O57</f>
        <v>11</v>
      </c>
      <c r="X57" s="40">
        <f t="shared" si="15"/>
        <v>1</v>
      </c>
      <c r="Y57" s="42">
        <f>W58/V57</f>
        <v>0.83333333333333337</v>
      </c>
    </row>
    <row r="58" spans="1:25" ht="12.75" customHeight="1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10</v>
      </c>
      <c r="H58" s="40">
        <f t="shared" si="14"/>
        <v>0</v>
      </c>
      <c r="I58" s="42">
        <f t="shared" si="9"/>
        <v>1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  <c r="V58" s="40">
        <f t="shared" ref="V58:V69" si="16">F58+J58+N58</f>
        <v>10</v>
      </c>
      <c r="W58" s="40">
        <f t="shared" ref="W58:W69" si="17">G58+K58+O58</f>
        <v>10</v>
      </c>
      <c r="X58" s="40">
        <f t="shared" si="15"/>
        <v>0</v>
      </c>
      <c r="Y58" s="42">
        <f t="shared" ref="Y58:Y86" si="18">W58/V58</f>
        <v>1</v>
      </c>
    </row>
    <row r="59" spans="1:25" ht="12.75" customHeight="1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10</v>
      </c>
      <c r="H59" s="40">
        <f t="shared" si="14"/>
        <v>0</v>
      </c>
      <c r="I59" s="42">
        <f t="shared" si="9"/>
        <v>1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  <c r="V59" s="40">
        <f t="shared" si="16"/>
        <v>12</v>
      </c>
      <c r="W59" s="40">
        <f t="shared" si="17"/>
        <v>12</v>
      </c>
      <c r="X59" s="40">
        <f t="shared" si="15"/>
        <v>0</v>
      </c>
      <c r="Y59" s="42">
        <f t="shared" si="18"/>
        <v>1</v>
      </c>
    </row>
    <row r="60" spans="1:25" ht="12.75" customHeight="1">
      <c r="A60" s="110"/>
      <c r="B60" s="111"/>
      <c r="C60" s="112"/>
      <c r="D60" s="38">
        <v>24293</v>
      </c>
      <c r="E60" s="39" t="s">
        <v>131</v>
      </c>
      <c r="F60" s="40">
        <v>14</v>
      </c>
      <c r="G60" s="41">
        <v>2</v>
      </c>
      <c r="H60" s="40">
        <f t="shared" si="14"/>
        <v>12</v>
      </c>
      <c r="I60" s="42">
        <f t="shared" si="9"/>
        <v>0.14285714285714285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  <c r="V60" s="40">
        <f t="shared" si="16"/>
        <v>14</v>
      </c>
      <c r="W60" s="40">
        <f t="shared" si="17"/>
        <v>2</v>
      </c>
      <c r="X60" s="40">
        <f t="shared" si="15"/>
        <v>12</v>
      </c>
      <c r="Y60" s="42">
        <f t="shared" si="18"/>
        <v>0.14285714285714285</v>
      </c>
    </row>
    <row r="61" spans="1:25" ht="12.75" customHeight="1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5</v>
      </c>
      <c r="H61" s="40">
        <f t="shared" si="14"/>
        <v>3</v>
      </c>
      <c r="I61" s="42">
        <f t="shared" ref="I61:I86" si="19">G61/F61</f>
        <v>0.625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  <c r="V61" s="40">
        <f t="shared" si="16"/>
        <v>8</v>
      </c>
      <c r="W61" s="40">
        <f t="shared" si="17"/>
        <v>5</v>
      </c>
      <c r="X61" s="40">
        <f t="shared" si="15"/>
        <v>3</v>
      </c>
      <c r="Y61" s="42">
        <f t="shared" si="18"/>
        <v>0.625</v>
      </c>
    </row>
    <row r="62" spans="1:25" ht="12.75" customHeight="1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8</v>
      </c>
      <c r="H62" s="40">
        <f t="shared" si="14"/>
        <v>0</v>
      </c>
      <c r="I62" s="42">
        <f t="shared" si="19"/>
        <v>1</v>
      </c>
      <c r="J62" s="40">
        <v>3</v>
      </c>
      <c r="K62" s="41"/>
      <c r="L62" s="40">
        <f>J62-K62</f>
        <v>3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  <c r="V62" s="40">
        <f t="shared" si="16"/>
        <v>11</v>
      </c>
      <c r="W62" s="40">
        <f t="shared" si="17"/>
        <v>8</v>
      </c>
      <c r="X62" s="40">
        <f t="shared" si="15"/>
        <v>3</v>
      </c>
      <c r="Y62" s="42">
        <f t="shared" si="18"/>
        <v>0.72727272727272729</v>
      </c>
    </row>
    <row r="63" spans="1:25" ht="12.75" customHeight="1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8</v>
      </c>
      <c r="H63" s="40">
        <f t="shared" si="14"/>
        <v>2</v>
      </c>
      <c r="I63" s="42">
        <f t="shared" si="19"/>
        <v>0.8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  <c r="V63" s="40">
        <f t="shared" si="16"/>
        <v>11</v>
      </c>
      <c r="W63" s="40">
        <f t="shared" si="17"/>
        <v>8</v>
      </c>
      <c r="X63" s="40">
        <f t="shared" si="15"/>
        <v>3</v>
      </c>
      <c r="Y63" s="42">
        <f t="shared" si="18"/>
        <v>0.72727272727272729</v>
      </c>
    </row>
    <row r="64" spans="1:25" ht="12.75" customHeight="1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14"/>
        <v>0</v>
      </c>
      <c r="I64" s="42">
        <f t="shared" si="19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  <c r="V64" s="40">
        <f t="shared" si="16"/>
        <v>6</v>
      </c>
      <c r="W64" s="40">
        <f t="shared" si="17"/>
        <v>6</v>
      </c>
      <c r="X64" s="40">
        <f t="shared" si="15"/>
        <v>0</v>
      </c>
      <c r="Y64" s="42">
        <f t="shared" si="18"/>
        <v>1</v>
      </c>
    </row>
    <row r="65" spans="1:25" ht="12.75" customHeight="1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6</v>
      </c>
      <c r="H65" s="40">
        <f t="shared" si="14"/>
        <v>0</v>
      </c>
      <c r="I65" s="42">
        <f t="shared" si="19"/>
        <v>1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  <c r="V65" s="40">
        <f t="shared" si="16"/>
        <v>6</v>
      </c>
      <c r="W65" s="40">
        <f t="shared" si="17"/>
        <v>6</v>
      </c>
      <c r="X65" s="40">
        <f t="shared" si="15"/>
        <v>0</v>
      </c>
      <c r="Y65" s="42">
        <f t="shared" si="18"/>
        <v>1</v>
      </c>
    </row>
    <row r="66" spans="1:25" ht="12.75" customHeight="1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14"/>
        <v>0</v>
      </c>
      <c r="I66" s="42">
        <f t="shared" si="19"/>
        <v>1</v>
      </c>
      <c r="J66" s="40"/>
      <c r="K66" s="41"/>
      <c r="L66" s="40"/>
      <c r="M66" s="42"/>
      <c r="N66" s="40">
        <v>6</v>
      </c>
      <c r="O66" s="41">
        <v>3</v>
      </c>
      <c r="P66" s="40">
        <f>N66-O66</f>
        <v>3</v>
      </c>
      <c r="Q66" s="42">
        <f t="shared" ref="Q66:Q71" si="20">O66/N66</f>
        <v>0.5</v>
      </c>
      <c r="R66" s="42"/>
      <c r="S66" s="43"/>
      <c r="T66" s="42"/>
      <c r="U66" s="42"/>
      <c r="V66" s="40">
        <f t="shared" si="16"/>
        <v>14</v>
      </c>
      <c r="W66" s="40">
        <f t="shared" si="17"/>
        <v>11</v>
      </c>
      <c r="X66" s="40">
        <f t="shared" si="15"/>
        <v>3</v>
      </c>
      <c r="Y66" s="42">
        <f t="shared" si="18"/>
        <v>0.7857142857142857</v>
      </c>
    </row>
    <row r="67" spans="1:25" ht="12.75" customHeight="1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14</v>
      </c>
      <c r="H67" s="40">
        <f t="shared" si="14"/>
        <v>0</v>
      </c>
      <c r="I67" s="42">
        <f t="shared" si="19"/>
        <v>1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 t="shared" si="20"/>
        <v>0</v>
      </c>
      <c r="R67" s="42"/>
      <c r="S67" s="43"/>
      <c r="T67" s="42"/>
      <c r="U67" s="42"/>
      <c r="V67" s="40">
        <f t="shared" si="16"/>
        <v>16</v>
      </c>
      <c r="W67" s="40">
        <f t="shared" si="17"/>
        <v>14</v>
      </c>
      <c r="X67" s="40">
        <f t="shared" si="15"/>
        <v>2</v>
      </c>
      <c r="Y67" s="42">
        <f t="shared" si="18"/>
        <v>0.875</v>
      </c>
    </row>
    <row r="68" spans="1:25" ht="12.75" customHeight="1">
      <c r="A68" s="110"/>
      <c r="B68" s="111"/>
      <c r="C68" s="112"/>
      <c r="D68" s="38">
        <v>12100</v>
      </c>
      <c r="E68" s="39" t="s">
        <v>142</v>
      </c>
      <c r="F68" s="40">
        <v>30</v>
      </c>
      <c r="G68" s="41">
        <v>10</v>
      </c>
      <c r="H68" s="40">
        <f t="shared" si="14"/>
        <v>20</v>
      </c>
      <c r="I68" s="42">
        <f t="shared" si="19"/>
        <v>0.33333333333333331</v>
      </c>
      <c r="J68" s="40"/>
      <c r="K68" s="41"/>
      <c r="L68" s="40"/>
      <c r="M68" s="42"/>
      <c r="N68" s="40">
        <v>2</v>
      </c>
      <c r="O68" s="41">
        <v>0</v>
      </c>
      <c r="P68" s="40">
        <f>N68-O68</f>
        <v>2</v>
      </c>
      <c r="Q68" s="42">
        <f t="shared" si="20"/>
        <v>0</v>
      </c>
      <c r="R68" s="42"/>
      <c r="S68" s="43"/>
      <c r="T68" s="42"/>
      <c r="U68" s="42"/>
      <c r="V68" s="40">
        <f t="shared" si="16"/>
        <v>32</v>
      </c>
      <c r="W68" s="40">
        <f t="shared" si="17"/>
        <v>10</v>
      </c>
      <c r="X68" s="40">
        <f t="shared" si="15"/>
        <v>22</v>
      </c>
      <c r="Y68" s="42">
        <f t="shared" si="18"/>
        <v>0.3125</v>
      </c>
    </row>
    <row r="69" spans="1:25" ht="12.75" customHeight="1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10</v>
      </c>
      <c r="H69" s="40">
        <f t="shared" si="14"/>
        <v>5</v>
      </c>
      <c r="I69" s="42">
        <f t="shared" si="19"/>
        <v>0.66666666666666663</v>
      </c>
      <c r="J69" s="40"/>
      <c r="K69" s="41"/>
      <c r="L69" s="40"/>
      <c r="M69" s="42"/>
      <c r="N69" s="40">
        <v>2</v>
      </c>
      <c r="O69" s="41">
        <v>1</v>
      </c>
      <c r="P69" s="40">
        <f>N69-O69</f>
        <v>1</v>
      </c>
      <c r="Q69" s="42">
        <f t="shared" si="20"/>
        <v>0.5</v>
      </c>
      <c r="R69" s="42"/>
      <c r="S69" s="43"/>
      <c r="T69" s="42"/>
      <c r="U69" s="42"/>
      <c r="V69" s="40">
        <f t="shared" si="16"/>
        <v>17</v>
      </c>
      <c r="W69" s="40">
        <f t="shared" si="17"/>
        <v>11</v>
      </c>
      <c r="X69" s="40">
        <f t="shared" si="15"/>
        <v>6</v>
      </c>
      <c r="Y69" s="42">
        <f t="shared" si="18"/>
        <v>0.6470588235294118</v>
      </c>
    </row>
    <row r="70" spans="1:25" s="44" customFormat="1" ht="12.75" customHeight="1">
      <c r="A70" s="106" t="s">
        <v>145</v>
      </c>
      <c r="B70" s="106"/>
      <c r="C70" s="106"/>
      <c r="D70" s="106"/>
      <c r="E70" s="106"/>
      <c r="F70" s="27">
        <f>SUM(F55:F69)</f>
        <v>166</v>
      </c>
      <c r="G70" s="27">
        <f>SUM(G55:G69)</f>
        <v>124</v>
      </c>
      <c r="H70" s="27">
        <f>SUM(H55:H69)</f>
        <v>42</v>
      </c>
      <c r="I70" s="28">
        <f t="shared" si="19"/>
        <v>0.74698795180722888</v>
      </c>
      <c r="J70" s="27">
        <f>SUM(J55:J69)</f>
        <v>9</v>
      </c>
      <c r="K70" s="27">
        <f>SUM(K55:K69)</f>
        <v>2</v>
      </c>
      <c r="L70" s="27">
        <f>J70-K70</f>
        <v>7</v>
      </c>
      <c r="M70" s="28">
        <f>K70/J70</f>
        <v>0.22222222222222221</v>
      </c>
      <c r="N70" s="27">
        <f>SUM(N55:N69)</f>
        <v>20</v>
      </c>
      <c r="O70" s="27">
        <f>SUM(O55:O69)</f>
        <v>8</v>
      </c>
      <c r="P70" s="27">
        <f>SUM(P55:P69)</f>
        <v>13</v>
      </c>
      <c r="Q70" s="28">
        <f t="shared" si="20"/>
        <v>0.4</v>
      </c>
      <c r="R70" s="28"/>
      <c r="S70" s="28"/>
      <c r="T70" s="28"/>
      <c r="U70" s="28"/>
      <c r="V70" s="27">
        <f>SUM(V55:V69)</f>
        <v>195</v>
      </c>
      <c r="W70" s="27">
        <f>SUM(W55:W69)</f>
        <v>134</v>
      </c>
      <c r="X70" s="27">
        <f>SUM(X55:X69)</f>
        <v>61</v>
      </c>
      <c r="Y70" s="28">
        <f t="shared" si="18"/>
        <v>0.68717948717948718</v>
      </c>
    </row>
    <row r="71" spans="1:25" ht="12.75" customHeight="1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21">F71-G71</f>
        <v>2</v>
      </c>
      <c r="I71" s="49">
        <f t="shared" si="19"/>
        <v>0</v>
      </c>
      <c r="J71" s="50"/>
      <c r="K71" s="48"/>
      <c r="L71" s="47"/>
      <c r="M71" s="49"/>
      <c r="N71" s="47">
        <v>2</v>
      </c>
      <c r="O71" s="48">
        <v>1</v>
      </c>
      <c r="P71" s="47">
        <f>N71-O71</f>
        <v>1</v>
      </c>
      <c r="Q71" s="49">
        <f t="shared" si="20"/>
        <v>0.5</v>
      </c>
      <c r="R71" s="49"/>
      <c r="S71" s="51"/>
      <c r="T71" s="49"/>
      <c r="U71" s="49"/>
      <c r="V71" s="47">
        <f t="shared" ref="V71:V84" si="22">F71+J71+N71</f>
        <v>4</v>
      </c>
      <c r="W71" s="47">
        <f t="shared" ref="W71:W84" si="23">G71+K71+O71</f>
        <v>1</v>
      </c>
      <c r="X71" s="47">
        <f t="shared" ref="X71:X84" si="24">V71-W71</f>
        <v>3</v>
      </c>
      <c r="Y71" s="49">
        <f t="shared" si="18"/>
        <v>0.25</v>
      </c>
    </row>
    <row r="72" spans="1:25" ht="12.75" customHeight="1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14</v>
      </c>
      <c r="H72" s="47">
        <f t="shared" si="21"/>
        <v>0</v>
      </c>
      <c r="I72" s="49">
        <f t="shared" si="19"/>
        <v>1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  <c r="V72" s="47">
        <f t="shared" si="22"/>
        <v>14</v>
      </c>
      <c r="W72" s="47">
        <f t="shared" si="23"/>
        <v>14</v>
      </c>
      <c r="X72" s="47">
        <f t="shared" si="24"/>
        <v>0</v>
      </c>
      <c r="Y72" s="49">
        <f t="shared" si="18"/>
        <v>1</v>
      </c>
    </row>
    <row r="73" spans="1:25" ht="12.75" customHeight="1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5</v>
      </c>
      <c r="H73" s="47">
        <f t="shared" si="21"/>
        <v>0</v>
      </c>
      <c r="I73" s="49">
        <f t="shared" si="19"/>
        <v>1</v>
      </c>
      <c r="J73" s="50">
        <v>5</v>
      </c>
      <c r="K73" s="48"/>
      <c r="L73" s="47">
        <f>J73-K73</f>
        <v>5</v>
      </c>
      <c r="M73" s="49">
        <f>K73/J73</f>
        <v>0</v>
      </c>
      <c r="N73" s="47"/>
      <c r="O73" s="48"/>
      <c r="P73" s="47"/>
      <c r="Q73" s="49"/>
      <c r="R73" s="49"/>
      <c r="S73" s="51"/>
      <c r="T73" s="49"/>
      <c r="U73" s="49"/>
      <c r="V73" s="47">
        <f t="shared" si="22"/>
        <v>10</v>
      </c>
      <c r="W73" s="47">
        <f t="shared" si="23"/>
        <v>5</v>
      </c>
      <c r="X73" s="47">
        <f t="shared" si="24"/>
        <v>5</v>
      </c>
      <c r="Y73" s="49">
        <f t="shared" si="18"/>
        <v>0.5</v>
      </c>
    </row>
    <row r="74" spans="1:25" ht="12.75" customHeight="1">
      <c r="A74" s="113"/>
      <c r="B74" s="114"/>
      <c r="C74" s="99"/>
      <c r="D74" s="17">
        <v>656</v>
      </c>
      <c r="E74" s="46" t="s">
        <v>152</v>
      </c>
      <c r="F74" s="47">
        <v>61</v>
      </c>
      <c r="G74" s="48">
        <v>31</v>
      </c>
      <c r="H74" s="47">
        <f t="shared" si="21"/>
        <v>30</v>
      </c>
      <c r="I74" s="49">
        <f t="shared" si="19"/>
        <v>0.50819672131147542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  <c r="V74" s="47">
        <f t="shared" si="22"/>
        <v>61</v>
      </c>
      <c r="W74" s="47">
        <f t="shared" si="23"/>
        <v>31</v>
      </c>
      <c r="X74" s="47">
        <f t="shared" si="24"/>
        <v>30</v>
      </c>
      <c r="Y74" s="49">
        <f t="shared" si="18"/>
        <v>0.50819672131147542</v>
      </c>
    </row>
    <row r="75" spans="1:25" ht="12.75" customHeight="1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21"/>
        <v>0</v>
      </c>
      <c r="I75" s="49">
        <f t="shared" si="19"/>
        <v>1</v>
      </c>
      <c r="J75" s="50">
        <v>2</v>
      </c>
      <c r="K75" s="48">
        <v>2</v>
      </c>
      <c r="L75" s="47">
        <f>J75-K75</f>
        <v>0</v>
      </c>
      <c r="M75" s="49">
        <f>K75/J75</f>
        <v>1</v>
      </c>
      <c r="N75" s="47">
        <v>1</v>
      </c>
      <c r="O75" s="48">
        <v>0</v>
      </c>
      <c r="P75" s="47">
        <f>N75-O75</f>
        <v>1</v>
      </c>
      <c r="Q75" s="49">
        <f>O75/N75</f>
        <v>0</v>
      </c>
      <c r="R75" s="49"/>
      <c r="S75" s="51"/>
      <c r="T75" s="49"/>
      <c r="U75" s="49"/>
      <c r="V75" s="47">
        <f t="shared" si="22"/>
        <v>18</v>
      </c>
      <c r="W75" s="47">
        <f t="shared" si="23"/>
        <v>17</v>
      </c>
      <c r="X75" s="47">
        <f t="shared" si="24"/>
        <v>1</v>
      </c>
      <c r="Y75" s="49">
        <f t="shared" si="18"/>
        <v>0.94444444444444442</v>
      </c>
    </row>
    <row r="76" spans="1:25" ht="12.75" customHeight="1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6</v>
      </c>
      <c r="H76" s="47">
        <f t="shared" si="21"/>
        <v>11</v>
      </c>
      <c r="I76" s="49">
        <f t="shared" si="19"/>
        <v>0.35294117647058826</v>
      </c>
      <c r="J76" s="50"/>
      <c r="K76" s="48"/>
      <c r="L76" s="47"/>
      <c r="M76" s="49"/>
      <c r="N76" s="47">
        <v>5</v>
      </c>
      <c r="O76" s="48">
        <v>5</v>
      </c>
      <c r="P76" s="47">
        <f>N76-O76</f>
        <v>0</v>
      </c>
      <c r="Q76" s="49">
        <f>O76/N76</f>
        <v>1</v>
      </c>
      <c r="R76" s="49"/>
      <c r="S76" s="51"/>
      <c r="T76" s="49"/>
      <c r="U76" s="49"/>
      <c r="V76" s="47">
        <f t="shared" si="22"/>
        <v>22</v>
      </c>
      <c r="W76" s="47">
        <f t="shared" si="23"/>
        <v>11</v>
      </c>
      <c r="X76" s="47">
        <f t="shared" si="24"/>
        <v>11</v>
      </c>
      <c r="Y76" s="49">
        <f t="shared" si="18"/>
        <v>0.5</v>
      </c>
    </row>
    <row r="77" spans="1:25" ht="12.75" customHeight="1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0</v>
      </c>
      <c r="H77" s="47">
        <f t="shared" si="21"/>
        <v>7</v>
      </c>
      <c r="I77" s="49">
        <f t="shared" si="19"/>
        <v>0</v>
      </c>
      <c r="J77" s="50"/>
      <c r="K77" s="48"/>
      <c r="L77" s="47"/>
      <c r="M77" s="49"/>
      <c r="N77" s="47">
        <v>10</v>
      </c>
      <c r="O77" s="48">
        <v>0</v>
      </c>
      <c r="P77" s="47">
        <f>N77-O77</f>
        <v>10</v>
      </c>
      <c r="Q77" s="49">
        <f>O77/N77</f>
        <v>0</v>
      </c>
      <c r="R77" s="49"/>
      <c r="S77" s="51"/>
      <c r="T77" s="49"/>
      <c r="U77" s="49"/>
      <c r="V77" s="47">
        <f t="shared" si="22"/>
        <v>17</v>
      </c>
      <c r="W77" s="47">
        <f t="shared" si="23"/>
        <v>0</v>
      </c>
      <c r="X77" s="47">
        <f t="shared" si="24"/>
        <v>17</v>
      </c>
      <c r="Y77" s="49">
        <f t="shared" si="18"/>
        <v>0</v>
      </c>
    </row>
    <row r="78" spans="1:25" ht="12.75" customHeight="1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8</v>
      </c>
      <c r="H78" s="47">
        <f t="shared" si="21"/>
        <v>20</v>
      </c>
      <c r="I78" s="49">
        <f t="shared" si="19"/>
        <v>0.2857142857142857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>
        <v>5</v>
      </c>
      <c r="P78" s="47">
        <f>N78-O78</f>
        <v>2</v>
      </c>
      <c r="Q78" s="49">
        <f>O78/N78</f>
        <v>0.7142857142857143</v>
      </c>
      <c r="R78" s="49"/>
      <c r="S78" s="51"/>
      <c r="T78" s="49"/>
      <c r="U78" s="49"/>
      <c r="V78" s="47">
        <f t="shared" si="22"/>
        <v>39</v>
      </c>
      <c r="W78" s="47">
        <f t="shared" si="23"/>
        <v>13</v>
      </c>
      <c r="X78" s="47">
        <f t="shared" si="24"/>
        <v>26</v>
      </c>
      <c r="Y78" s="49">
        <f t="shared" si="18"/>
        <v>0.33333333333333331</v>
      </c>
    </row>
    <row r="79" spans="1:25" ht="12.75" customHeight="1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9</v>
      </c>
      <c r="H79" s="47">
        <f t="shared" si="21"/>
        <v>1</v>
      </c>
      <c r="I79" s="49">
        <f t="shared" si="19"/>
        <v>0.9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  <c r="V79" s="47">
        <f t="shared" si="22"/>
        <v>10</v>
      </c>
      <c r="W79" s="47">
        <f t="shared" si="23"/>
        <v>9</v>
      </c>
      <c r="X79" s="47">
        <f t="shared" si="24"/>
        <v>1</v>
      </c>
      <c r="Y79" s="49">
        <f t="shared" si="18"/>
        <v>0.9</v>
      </c>
    </row>
    <row r="80" spans="1:25" ht="12.75" customHeight="1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9</v>
      </c>
      <c r="H80" s="47">
        <f t="shared" si="21"/>
        <v>1</v>
      </c>
      <c r="I80" s="49">
        <f t="shared" si="19"/>
        <v>0.9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  <c r="V80" s="47">
        <f t="shared" si="22"/>
        <v>10</v>
      </c>
      <c r="W80" s="47">
        <f t="shared" si="23"/>
        <v>9</v>
      </c>
      <c r="X80" s="47">
        <f t="shared" si="24"/>
        <v>1</v>
      </c>
      <c r="Y80" s="49">
        <f t="shared" si="18"/>
        <v>0.9</v>
      </c>
    </row>
    <row r="81" spans="1:25" ht="12.75" customHeight="1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7</v>
      </c>
      <c r="H81" s="47">
        <f t="shared" si="21"/>
        <v>3</v>
      </c>
      <c r="I81" s="49">
        <f t="shared" si="19"/>
        <v>0.7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  <c r="V81" s="47">
        <f t="shared" si="22"/>
        <v>10</v>
      </c>
      <c r="W81" s="47">
        <f t="shared" si="23"/>
        <v>7</v>
      </c>
      <c r="X81" s="47">
        <f t="shared" si="24"/>
        <v>3</v>
      </c>
      <c r="Y81" s="49">
        <f t="shared" si="18"/>
        <v>0.7</v>
      </c>
    </row>
    <row r="82" spans="1:25" ht="12.75" customHeight="1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8</v>
      </c>
      <c r="G82" s="48">
        <v>6</v>
      </c>
      <c r="H82" s="47">
        <f t="shared" si="21"/>
        <v>2</v>
      </c>
      <c r="I82" s="49">
        <f t="shared" si="19"/>
        <v>0.75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  <c r="V82" s="47">
        <f t="shared" si="22"/>
        <v>8</v>
      </c>
      <c r="W82" s="47">
        <f t="shared" si="23"/>
        <v>6</v>
      </c>
      <c r="X82" s="47">
        <f t="shared" si="24"/>
        <v>2</v>
      </c>
      <c r="Y82" s="49">
        <f t="shared" si="18"/>
        <v>0.75</v>
      </c>
    </row>
    <row r="83" spans="1:25" ht="12.75" customHeight="1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9</v>
      </c>
      <c r="H83" s="47">
        <f t="shared" si="21"/>
        <v>0</v>
      </c>
      <c r="I83" s="49">
        <f t="shared" si="19"/>
        <v>1</v>
      </c>
      <c r="J83" s="50"/>
      <c r="K83" s="48"/>
      <c r="L83" s="47"/>
      <c r="M83" s="49"/>
      <c r="N83" s="47">
        <v>2</v>
      </c>
      <c r="O83" s="48">
        <v>1</v>
      </c>
      <c r="P83" s="47">
        <f>N83-O83</f>
        <v>1</v>
      </c>
      <c r="Q83" s="49">
        <f>O83/N83</f>
        <v>0.5</v>
      </c>
      <c r="R83" s="49"/>
      <c r="S83" s="51"/>
      <c r="T83" s="49"/>
      <c r="U83" s="49"/>
      <c r="V83" s="47">
        <f t="shared" si="22"/>
        <v>11</v>
      </c>
      <c r="W83" s="47">
        <f t="shared" si="23"/>
        <v>10</v>
      </c>
      <c r="X83" s="47">
        <f t="shared" si="24"/>
        <v>1</v>
      </c>
      <c r="Y83" s="49">
        <f t="shared" si="18"/>
        <v>0.90909090909090906</v>
      </c>
    </row>
    <row r="84" spans="1:25" ht="12.75" customHeight="1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4</v>
      </c>
      <c r="H84" s="47">
        <f t="shared" si="21"/>
        <v>4</v>
      </c>
      <c r="I84" s="49">
        <f t="shared" si="19"/>
        <v>0.5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  <c r="V84" s="47">
        <f t="shared" si="22"/>
        <v>10</v>
      </c>
      <c r="W84" s="47">
        <f t="shared" si="23"/>
        <v>4</v>
      </c>
      <c r="X84" s="47">
        <f t="shared" si="24"/>
        <v>6</v>
      </c>
      <c r="Y84" s="49">
        <f t="shared" si="18"/>
        <v>0.4</v>
      </c>
    </row>
    <row r="85" spans="1:25" s="44" customFormat="1" ht="12.75" customHeight="1">
      <c r="A85" s="115" t="s">
        <v>169</v>
      </c>
      <c r="B85" s="115"/>
      <c r="C85" s="115"/>
      <c r="D85" s="115"/>
      <c r="E85" s="115"/>
      <c r="F85" s="27">
        <f>SUM(F71:F84)</f>
        <v>204</v>
      </c>
      <c r="G85" s="27">
        <f>SUM(G71:G84)</f>
        <v>123</v>
      </c>
      <c r="H85" s="27">
        <f>SUM(H71:H84)</f>
        <v>81</v>
      </c>
      <c r="I85" s="28">
        <f t="shared" si="19"/>
        <v>0.6029411764705882</v>
      </c>
      <c r="J85" s="27">
        <f>SUM(J71:J84)</f>
        <v>11</v>
      </c>
      <c r="K85" s="27">
        <f>SUM(K71:K84)</f>
        <v>2</v>
      </c>
      <c r="L85" s="27">
        <f>J85-K85</f>
        <v>9</v>
      </c>
      <c r="M85" s="28">
        <f>K85/J85</f>
        <v>0.18181818181818182</v>
      </c>
      <c r="N85" s="27">
        <f>SUM(N71:N84)</f>
        <v>29</v>
      </c>
      <c r="O85" s="27">
        <f>SUM(O71:O84)</f>
        <v>12</v>
      </c>
      <c r="P85" s="27">
        <f>SUM(P71:P84)</f>
        <v>17</v>
      </c>
      <c r="Q85" s="28">
        <f>O85/N85</f>
        <v>0.41379310344827586</v>
      </c>
      <c r="R85" s="28"/>
      <c r="S85" s="28"/>
      <c r="T85" s="28"/>
      <c r="U85" s="28"/>
      <c r="V85" s="27">
        <f>SUM(V71:V84)</f>
        <v>244</v>
      </c>
      <c r="W85" s="27">
        <f>SUM(W71:W84)</f>
        <v>137</v>
      </c>
      <c r="X85" s="27">
        <f>SUM(X71:X84)</f>
        <v>107</v>
      </c>
      <c r="Y85" s="28">
        <f t="shared" si="18"/>
        <v>0.56147540983606559</v>
      </c>
    </row>
    <row r="86" spans="1:25" s="44" customFormat="1" ht="12.75" customHeight="1">
      <c r="A86" s="115" t="s">
        <v>170</v>
      </c>
      <c r="B86" s="115"/>
      <c r="C86" s="115"/>
      <c r="D86" s="115"/>
      <c r="E86" s="115"/>
      <c r="F86" s="27">
        <f>F38+F54+F70+F85</f>
        <v>993</v>
      </c>
      <c r="G86" s="27">
        <f>G38+G54+G70+G85</f>
        <v>700</v>
      </c>
      <c r="H86" s="27">
        <f>H38+H54+H70+H85</f>
        <v>293</v>
      </c>
      <c r="I86" s="28">
        <f t="shared" si="19"/>
        <v>0.70493454179254789</v>
      </c>
      <c r="J86" s="27">
        <f>J38+J54+J70+J85</f>
        <v>83</v>
      </c>
      <c r="K86" s="27">
        <f>K38+K54+K70+K85</f>
        <v>46</v>
      </c>
      <c r="L86" s="27">
        <f>L38+L54+L70+L85</f>
        <v>37</v>
      </c>
      <c r="M86" s="28">
        <f>K86/J86</f>
        <v>0.55421686746987953</v>
      </c>
      <c r="N86" s="27">
        <f>N38+N54+N70+N85</f>
        <v>172</v>
      </c>
      <c r="O86" s="27">
        <f>O38+O54+O70+O85</f>
        <v>79</v>
      </c>
      <c r="P86" s="27">
        <f>P38+P54+P70+P85</f>
        <v>94</v>
      </c>
      <c r="Q86" s="28">
        <f>O86/N86</f>
        <v>0.45930232558139533</v>
      </c>
      <c r="R86" s="53">
        <f>R38+R54</f>
        <v>9</v>
      </c>
      <c r="S86" s="53">
        <f>S38+S54</f>
        <v>4</v>
      </c>
      <c r="T86" s="53">
        <f>T38+T54</f>
        <v>5</v>
      </c>
      <c r="U86" s="28">
        <f>S86/R86</f>
        <v>0.44444444444444442</v>
      </c>
      <c r="V86" s="27">
        <f>V38+V54+V70+V85</f>
        <v>1257</v>
      </c>
      <c r="W86" s="27">
        <f>G86+K86+O86+S86</f>
        <v>829</v>
      </c>
      <c r="X86" s="27">
        <f>V86-W86</f>
        <v>428</v>
      </c>
      <c r="Y86" s="28">
        <f t="shared" si="18"/>
        <v>0.6595067621320605</v>
      </c>
    </row>
    <row r="87" spans="1:25" ht="15" customHeight="1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  <c r="V87" s="54"/>
      <c r="W87" s="54"/>
      <c r="X87" s="54"/>
      <c r="Y87" s="57"/>
    </row>
    <row r="89" spans="1:25" ht="12.75" customHeight="1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spans="1:25" ht="12.75" customHeight="1">
      <c r="A92" s="99" t="s">
        <v>247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2.75" customHeight="1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 ht="12.75" customHeight="1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 ht="22.5" customHeight="1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9.350000000000001" customHeight="1">
      <c r="A96" s="119" t="s">
        <v>54</v>
      </c>
      <c r="B96" s="119"/>
      <c r="C96" s="119"/>
      <c r="D96" s="119"/>
      <c r="E96" s="119"/>
      <c r="F96" s="58">
        <f t="shared" ref="F96:Y96" si="25">F38</f>
        <v>461</v>
      </c>
      <c r="G96" s="58">
        <f t="shared" si="25"/>
        <v>327</v>
      </c>
      <c r="H96" s="58">
        <f t="shared" si="25"/>
        <v>134</v>
      </c>
      <c r="I96" s="59">
        <f t="shared" si="25"/>
        <v>0.70932754880694138</v>
      </c>
      <c r="J96" s="58">
        <f t="shared" si="25"/>
        <v>41</v>
      </c>
      <c r="K96" s="58">
        <f t="shared" si="25"/>
        <v>23</v>
      </c>
      <c r="L96" s="58">
        <f t="shared" si="25"/>
        <v>18</v>
      </c>
      <c r="M96" s="59">
        <f t="shared" si="25"/>
        <v>0.56097560975609762</v>
      </c>
      <c r="N96" s="58">
        <f t="shared" si="25"/>
        <v>103</v>
      </c>
      <c r="O96" s="58">
        <f t="shared" si="25"/>
        <v>51</v>
      </c>
      <c r="P96" s="58">
        <f t="shared" si="25"/>
        <v>52</v>
      </c>
      <c r="Q96" s="59">
        <f t="shared" si="25"/>
        <v>0.49514563106796117</v>
      </c>
      <c r="R96" s="58">
        <f t="shared" si="25"/>
        <v>4</v>
      </c>
      <c r="S96" s="58">
        <f t="shared" si="25"/>
        <v>3</v>
      </c>
      <c r="T96" s="58">
        <f t="shared" si="25"/>
        <v>1</v>
      </c>
      <c r="U96" s="59">
        <f t="shared" si="25"/>
        <v>0.75</v>
      </c>
      <c r="V96" s="58">
        <f t="shared" si="25"/>
        <v>609</v>
      </c>
      <c r="W96" s="58">
        <f t="shared" si="25"/>
        <v>404</v>
      </c>
      <c r="X96" s="58">
        <f t="shared" si="25"/>
        <v>205</v>
      </c>
      <c r="Y96" s="59">
        <f t="shared" si="25"/>
        <v>0.66338259441707714</v>
      </c>
    </row>
    <row r="97" spans="1:25" ht="18" customHeight="1">
      <c r="A97" s="120" t="s">
        <v>99</v>
      </c>
      <c r="B97" s="120"/>
      <c r="C97" s="120"/>
      <c r="D97" s="120"/>
      <c r="E97" s="120"/>
      <c r="F97" s="60">
        <f t="shared" ref="F97:Y97" si="26">F54</f>
        <v>162</v>
      </c>
      <c r="G97" s="60">
        <f t="shared" si="26"/>
        <v>126</v>
      </c>
      <c r="H97" s="60">
        <f t="shared" si="26"/>
        <v>36</v>
      </c>
      <c r="I97" s="61">
        <f t="shared" si="26"/>
        <v>0.77777777777777779</v>
      </c>
      <c r="J97" s="60">
        <f t="shared" si="26"/>
        <v>22</v>
      </c>
      <c r="K97" s="60">
        <f t="shared" si="26"/>
        <v>19</v>
      </c>
      <c r="L97" s="60">
        <f t="shared" si="26"/>
        <v>3</v>
      </c>
      <c r="M97" s="61">
        <f t="shared" si="26"/>
        <v>0.86363636363636365</v>
      </c>
      <c r="N97" s="60">
        <f t="shared" si="26"/>
        <v>20</v>
      </c>
      <c r="O97" s="60">
        <f t="shared" si="26"/>
        <v>8</v>
      </c>
      <c r="P97" s="60">
        <f t="shared" si="26"/>
        <v>12</v>
      </c>
      <c r="Q97" s="61">
        <f t="shared" si="26"/>
        <v>0.4</v>
      </c>
      <c r="R97" s="60">
        <f t="shared" si="26"/>
        <v>5</v>
      </c>
      <c r="S97" s="60">
        <f t="shared" si="26"/>
        <v>1</v>
      </c>
      <c r="T97" s="60">
        <f t="shared" si="26"/>
        <v>4</v>
      </c>
      <c r="U97" s="61">
        <f t="shared" si="26"/>
        <v>0.2</v>
      </c>
      <c r="V97" s="60">
        <f t="shared" si="26"/>
        <v>209</v>
      </c>
      <c r="W97" s="60">
        <f t="shared" si="26"/>
        <v>154</v>
      </c>
      <c r="X97" s="60">
        <f t="shared" si="26"/>
        <v>55</v>
      </c>
      <c r="Y97" s="61">
        <f t="shared" si="26"/>
        <v>0.73684210526315785</v>
      </c>
    </row>
    <row r="98" spans="1:25" ht="18" customHeight="1">
      <c r="A98" s="121" t="s">
        <v>123</v>
      </c>
      <c r="B98" s="121"/>
      <c r="C98" s="121"/>
      <c r="D98" s="121"/>
      <c r="E98" s="121"/>
      <c r="F98" s="62">
        <f t="shared" ref="F98:Q98" si="27">F70</f>
        <v>166</v>
      </c>
      <c r="G98" s="62">
        <f t="shared" si="27"/>
        <v>124</v>
      </c>
      <c r="H98" s="62">
        <f t="shared" si="27"/>
        <v>42</v>
      </c>
      <c r="I98" s="63">
        <f t="shared" si="27"/>
        <v>0.74698795180722888</v>
      </c>
      <c r="J98" s="62">
        <f t="shared" si="27"/>
        <v>9</v>
      </c>
      <c r="K98" s="62">
        <f t="shared" si="27"/>
        <v>2</v>
      </c>
      <c r="L98" s="62">
        <f t="shared" si="27"/>
        <v>7</v>
      </c>
      <c r="M98" s="63">
        <f t="shared" si="27"/>
        <v>0.22222222222222221</v>
      </c>
      <c r="N98" s="62">
        <f t="shared" si="27"/>
        <v>20</v>
      </c>
      <c r="O98" s="62">
        <f t="shared" si="27"/>
        <v>8</v>
      </c>
      <c r="P98" s="62">
        <f t="shared" si="27"/>
        <v>13</v>
      </c>
      <c r="Q98" s="63">
        <f t="shared" si="27"/>
        <v>0.4</v>
      </c>
      <c r="R98" s="63"/>
      <c r="S98" s="63"/>
      <c r="T98" s="63"/>
      <c r="U98" s="63"/>
      <c r="V98" s="62">
        <f>V70</f>
        <v>195</v>
      </c>
      <c r="W98" s="62">
        <f>W70</f>
        <v>134</v>
      </c>
      <c r="X98" s="62">
        <f>X70</f>
        <v>61</v>
      </c>
      <c r="Y98" s="63">
        <f>Y70</f>
        <v>0.68717948717948718</v>
      </c>
    </row>
    <row r="99" spans="1:25" ht="18" customHeight="1">
      <c r="A99" s="122" t="s">
        <v>146</v>
      </c>
      <c r="B99" s="122"/>
      <c r="C99" s="122"/>
      <c r="D99" s="122"/>
      <c r="E99" s="122"/>
      <c r="F99" s="64">
        <f t="shared" ref="F99:Q99" si="28">F85</f>
        <v>204</v>
      </c>
      <c r="G99" s="64">
        <f t="shared" si="28"/>
        <v>123</v>
      </c>
      <c r="H99" s="64">
        <f t="shared" si="28"/>
        <v>81</v>
      </c>
      <c r="I99" s="65">
        <f t="shared" si="28"/>
        <v>0.6029411764705882</v>
      </c>
      <c r="J99" s="64">
        <f t="shared" si="28"/>
        <v>11</v>
      </c>
      <c r="K99" s="64">
        <f t="shared" si="28"/>
        <v>2</v>
      </c>
      <c r="L99" s="64">
        <f t="shared" si="28"/>
        <v>9</v>
      </c>
      <c r="M99" s="65">
        <f t="shared" si="28"/>
        <v>0.18181818181818182</v>
      </c>
      <c r="N99" s="64">
        <f t="shared" si="28"/>
        <v>29</v>
      </c>
      <c r="O99" s="64">
        <f t="shared" si="28"/>
        <v>12</v>
      </c>
      <c r="P99" s="64">
        <f t="shared" si="28"/>
        <v>17</v>
      </c>
      <c r="Q99" s="65">
        <f t="shared" si="28"/>
        <v>0.41379310344827586</v>
      </c>
      <c r="R99" s="65"/>
      <c r="S99" s="65"/>
      <c r="T99" s="65"/>
      <c r="U99" s="65"/>
      <c r="V99" s="64">
        <f>V85</f>
        <v>244</v>
      </c>
      <c r="W99" s="64">
        <f>W85</f>
        <v>137</v>
      </c>
      <c r="X99" s="64">
        <f>X85</f>
        <v>107</v>
      </c>
      <c r="Y99" s="65">
        <f>Y85</f>
        <v>0.56147540983606559</v>
      </c>
    </row>
    <row r="100" spans="1:25" ht="20.25" customHeight="1">
      <c r="A100" s="123" t="s">
        <v>175</v>
      </c>
      <c r="B100" s="123"/>
      <c r="C100" s="123"/>
      <c r="D100" s="123"/>
      <c r="E100" s="123"/>
      <c r="F100" s="18">
        <f t="shared" ref="F100:Q100" si="29">F86</f>
        <v>993</v>
      </c>
      <c r="G100" s="18">
        <f t="shared" si="29"/>
        <v>700</v>
      </c>
      <c r="H100" s="18">
        <f t="shared" si="29"/>
        <v>293</v>
      </c>
      <c r="I100" s="66">
        <f t="shared" si="29"/>
        <v>0.70493454179254789</v>
      </c>
      <c r="J100" s="18">
        <f t="shared" si="29"/>
        <v>83</v>
      </c>
      <c r="K100" s="18">
        <f t="shared" si="29"/>
        <v>46</v>
      </c>
      <c r="L100" s="18">
        <f t="shared" si="29"/>
        <v>37</v>
      </c>
      <c r="M100" s="66">
        <f t="shared" si="29"/>
        <v>0.55421686746987953</v>
      </c>
      <c r="N100" s="18">
        <f t="shared" si="29"/>
        <v>172</v>
      </c>
      <c r="O100" s="18">
        <f t="shared" si="29"/>
        <v>79</v>
      </c>
      <c r="P100" s="18">
        <f t="shared" si="29"/>
        <v>94</v>
      </c>
      <c r="Q100" s="66">
        <f t="shared" si="29"/>
        <v>0.45930232558139533</v>
      </c>
      <c r="R100" s="67">
        <f t="shared" ref="R100:X100" si="30">R86</f>
        <v>9</v>
      </c>
      <c r="S100" s="67">
        <f t="shared" si="30"/>
        <v>4</v>
      </c>
      <c r="T100" s="67">
        <f t="shared" si="30"/>
        <v>5</v>
      </c>
      <c r="U100" s="66">
        <f t="shared" si="30"/>
        <v>0.44444444444444442</v>
      </c>
      <c r="V100" s="18">
        <f t="shared" si="30"/>
        <v>1257</v>
      </c>
      <c r="W100" s="18">
        <f t="shared" si="30"/>
        <v>829</v>
      </c>
      <c r="X100" s="18">
        <f t="shared" si="30"/>
        <v>428</v>
      </c>
      <c r="Y100" s="66">
        <f>W100/V100</f>
        <v>0.6595067621320605</v>
      </c>
    </row>
    <row r="101" spans="1:25" ht="15" customHeight="1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  <c r="V101" s="54"/>
      <c r="W101" s="54"/>
      <c r="X101" s="54"/>
      <c r="Y101" s="57"/>
    </row>
    <row r="111" spans="1:25" ht="38.85" customHeight="1">
      <c r="E111" s="124" t="s">
        <v>37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 customHeight="1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 customHeight="1">
      <c r="E113" s="128" t="s">
        <v>6</v>
      </c>
      <c r="F113" s="128"/>
      <c r="G113" s="128"/>
      <c r="H113" s="128"/>
      <c r="I113" s="129">
        <f>F86+J86</f>
        <v>1076</v>
      </c>
      <c r="J113" s="129"/>
      <c r="K113" s="129"/>
      <c r="L113" s="130">
        <f>G86+K86</f>
        <v>746</v>
      </c>
      <c r="M113" s="130"/>
      <c r="N113" s="130"/>
      <c r="O113" s="130">
        <f>I113-L113</f>
        <v>330</v>
      </c>
      <c r="P113" s="130"/>
      <c r="Q113" s="130"/>
      <c r="R113" s="131">
        <f>L113/I113</f>
        <v>0.69330855018587356</v>
      </c>
      <c r="S113" s="131"/>
      <c r="T113" s="131"/>
    </row>
    <row r="114" spans="5:20" ht="17.100000000000001" customHeight="1">
      <c r="E114" s="128" t="s">
        <v>7</v>
      </c>
      <c r="F114" s="128"/>
      <c r="G114" s="128"/>
      <c r="H114" s="128"/>
      <c r="I114" s="129">
        <f>N86+R86</f>
        <v>181</v>
      </c>
      <c r="J114" s="129"/>
      <c r="K114" s="129"/>
      <c r="L114" s="130">
        <f>O86+S86</f>
        <v>83</v>
      </c>
      <c r="M114" s="130"/>
      <c r="N114" s="130"/>
      <c r="O114" s="130">
        <f>I114-L114</f>
        <v>98</v>
      </c>
      <c r="P114" s="130"/>
      <c r="Q114" s="130"/>
      <c r="R114" s="131">
        <f>L114/I114</f>
        <v>0.4585635359116022</v>
      </c>
      <c r="S114" s="131"/>
      <c r="T114" s="131"/>
    </row>
    <row r="115" spans="5:20" ht="15.75" customHeight="1">
      <c r="E115" s="128" t="s">
        <v>8</v>
      </c>
      <c r="F115" s="128"/>
      <c r="G115" s="128"/>
      <c r="H115" s="128"/>
      <c r="I115" s="129">
        <f>SUM(I113:I114)</f>
        <v>1257</v>
      </c>
      <c r="J115" s="129"/>
      <c r="K115" s="129"/>
      <c r="L115" s="130">
        <f>SUM(L113:L114)</f>
        <v>829</v>
      </c>
      <c r="M115" s="130"/>
      <c r="N115" s="130"/>
      <c r="O115" s="130">
        <f>SUM(O113:O114)</f>
        <v>428</v>
      </c>
      <c r="P115" s="130"/>
      <c r="Q115" s="130"/>
      <c r="R115" s="131">
        <f>L115/I115</f>
        <v>0.6595067621320605</v>
      </c>
      <c r="S115" s="131"/>
      <c r="T115" s="131"/>
    </row>
    <row r="116" spans="5:20" ht="15" customHeight="1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 ht="31.5" customHeight="1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 ht="12.75" customHeight="1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 ht="25.5" customHeight="1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 ht="12.75" customHeight="1">
      <c r="E121" s="68" t="s">
        <v>54</v>
      </c>
      <c r="F121" s="71">
        <v>1972</v>
      </c>
      <c r="G121" s="71">
        <v>791</v>
      </c>
      <c r="H121" s="71">
        <f>F121-G121</f>
        <v>1181</v>
      </c>
      <c r="I121" s="72">
        <f>G121/F121</f>
        <v>0.40111561866125761</v>
      </c>
      <c r="J121" s="71">
        <v>451</v>
      </c>
      <c r="K121" s="71">
        <v>96</v>
      </c>
      <c r="L121" s="71">
        <f>J121-K121</f>
        <v>355</v>
      </c>
      <c r="M121" s="72">
        <f>K121/J121</f>
        <v>0.21286031042128603</v>
      </c>
    </row>
    <row r="122" spans="5:20" ht="12.75" customHeight="1">
      <c r="E122" s="68" t="s">
        <v>99</v>
      </c>
      <c r="F122" s="71">
        <v>1362</v>
      </c>
      <c r="G122" s="71">
        <v>432</v>
      </c>
      <c r="H122" s="71">
        <f>F122-G122</f>
        <v>930</v>
      </c>
      <c r="I122" s="72">
        <f>G122/F122</f>
        <v>0.31718061674008813</v>
      </c>
      <c r="J122" s="71">
        <v>413</v>
      </c>
      <c r="K122" s="71">
        <v>57</v>
      </c>
      <c r="L122" s="71">
        <f>J122-K122</f>
        <v>356</v>
      </c>
      <c r="M122" s="72">
        <f>K122/J122</f>
        <v>0.13801452784503632</v>
      </c>
    </row>
    <row r="123" spans="5:20" ht="12.75" customHeight="1">
      <c r="E123" s="68" t="s">
        <v>123</v>
      </c>
      <c r="F123" s="71">
        <v>1448</v>
      </c>
      <c r="G123" s="71">
        <v>416</v>
      </c>
      <c r="H123" s="71">
        <f>F123-G123</f>
        <v>1032</v>
      </c>
      <c r="I123" s="72">
        <f>G123/F123</f>
        <v>0.287292817679558</v>
      </c>
      <c r="J123" s="71">
        <v>379</v>
      </c>
      <c r="K123" s="71">
        <v>53</v>
      </c>
      <c r="L123" s="71">
        <f>J123-K123</f>
        <v>326</v>
      </c>
      <c r="M123" s="72">
        <f>K123/J123</f>
        <v>0.13984168865435356</v>
      </c>
    </row>
    <row r="124" spans="5:20" ht="12.75" customHeight="1">
      <c r="E124" s="68" t="s">
        <v>146</v>
      </c>
      <c r="F124" s="71">
        <v>1956</v>
      </c>
      <c r="G124" s="71">
        <v>721</v>
      </c>
      <c r="H124" s="71">
        <f>F124-G124</f>
        <v>1235</v>
      </c>
      <c r="I124" s="72">
        <f>G124/F124</f>
        <v>0.36860940695296524</v>
      </c>
      <c r="J124" s="71">
        <v>465</v>
      </c>
      <c r="K124" s="71">
        <v>48</v>
      </c>
      <c r="L124" s="71">
        <f>J124-K124</f>
        <v>417</v>
      </c>
      <c r="M124" s="72">
        <f>K124/J124</f>
        <v>0.1032258064516129</v>
      </c>
    </row>
    <row r="125" spans="5:20" ht="12.75" customHeight="1">
      <c r="E125" s="68" t="s">
        <v>175</v>
      </c>
      <c r="F125" s="68">
        <f>F121+F122+F123+F124</f>
        <v>6738</v>
      </c>
      <c r="G125" s="68">
        <f>G121+G122+G123+G124</f>
        <v>2360</v>
      </c>
      <c r="H125" s="68">
        <f>H121+H122+H123+H124</f>
        <v>4378</v>
      </c>
      <c r="I125" s="73">
        <f>G125/F125</f>
        <v>0.35025230038587118</v>
      </c>
      <c r="J125" s="68">
        <f>J121+J122+J123+J124</f>
        <v>1708</v>
      </c>
      <c r="K125" s="68">
        <f>K121+K122+K123+K124</f>
        <v>254</v>
      </c>
      <c r="L125" s="68">
        <f>L121+L122+L123+L124</f>
        <v>1454</v>
      </c>
      <c r="M125" s="73">
        <f>K125/J125</f>
        <v>0.14871194379391101</v>
      </c>
    </row>
    <row r="126" spans="5:20" ht="12.75" customHeight="1">
      <c r="E126" s="74" t="s">
        <v>184</v>
      </c>
      <c r="H126" s="75"/>
    </row>
    <row r="127" spans="5:20" ht="12.75" customHeight="1">
      <c r="E127" s="74" t="s">
        <v>185</v>
      </c>
      <c r="H127" s="75"/>
    </row>
    <row r="137" spans="1:21" ht="12.75" customHeight="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 ht="12.75" customHeight="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2.75" customHeight="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2.75" customHeight="1">
      <c r="A140" s="99" t="s">
        <v>248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12.75" customHeight="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 ht="12.75" customHeight="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2.75" customHeight="1">
      <c r="A143" s="134" t="s">
        <v>54</v>
      </c>
      <c r="B143" s="134"/>
      <c r="C143" s="134"/>
      <c r="D143" s="134"/>
      <c r="E143" s="134"/>
      <c r="F143" s="76">
        <f t="shared" ref="F143:G147" si="31">F96+J96</f>
        <v>502</v>
      </c>
      <c r="G143" s="76">
        <f t="shared" si="31"/>
        <v>350</v>
      </c>
      <c r="H143" s="76">
        <f>F143-G143</f>
        <v>152</v>
      </c>
      <c r="I143" s="77">
        <f>G143/F143</f>
        <v>0.6972111553784861</v>
      </c>
      <c r="J143" s="78">
        <f t="shared" ref="J143:K147" si="32">F121</f>
        <v>1972</v>
      </c>
      <c r="K143" s="78">
        <f t="shared" si="32"/>
        <v>791</v>
      </c>
      <c r="L143" s="79">
        <f>J143-K143</f>
        <v>1181</v>
      </c>
      <c r="M143" s="77">
        <f>K143/J143</f>
        <v>0.40111561866125761</v>
      </c>
      <c r="N143" s="76">
        <f t="shared" ref="N143:O147" si="33">N96+R96</f>
        <v>107</v>
      </c>
      <c r="O143" s="76">
        <f t="shared" si="33"/>
        <v>54</v>
      </c>
      <c r="P143" s="76">
        <f>N143-O143</f>
        <v>53</v>
      </c>
      <c r="Q143" s="77">
        <f>O143/N143</f>
        <v>0.50467289719626163</v>
      </c>
      <c r="R143" s="78">
        <f t="shared" ref="R143:S147" si="34">J121</f>
        <v>451</v>
      </c>
      <c r="S143" s="78">
        <f t="shared" si="34"/>
        <v>96</v>
      </c>
      <c r="T143" s="79">
        <f>R143-S143</f>
        <v>355</v>
      </c>
      <c r="U143" s="77">
        <f>S143/R143</f>
        <v>0.21286031042128603</v>
      </c>
    </row>
    <row r="144" spans="1:21" ht="12.75" customHeight="1">
      <c r="A144" s="135" t="s">
        <v>99</v>
      </c>
      <c r="B144" s="135"/>
      <c r="C144" s="135"/>
      <c r="D144" s="135"/>
      <c r="E144" s="135"/>
      <c r="F144" s="80">
        <f t="shared" si="31"/>
        <v>184</v>
      </c>
      <c r="G144" s="80">
        <f t="shared" si="31"/>
        <v>145</v>
      </c>
      <c r="H144" s="80">
        <f>F144-G144</f>
        <v>39</v>
      </c>
      <c r="I144" s="81">
        <f>G144/F144</f>
        <v>0.78804347826086951</v>
      </c>
      <c r="J144" s="82">
        <f t="shared" si="32"/>
        <v>1362</v>
      </c>
      <c r="K144" s="82">
        <f t="shared" si="32"/>
        <v>432</v>
      </c>
      <c r="L144" s="83">
        <f>J144-K144</f>
        <v>930</v>
      </c>
      <c r="M144" s="81">
        <f>K144/J144</f>
        <v>0.31718061674008813</v>
      </c>
      <c r="N144" s="80">
        <f t="shared" si="33"/>
        <v>25</v>
      </c>
      <c r="O144" s="80">
        <f t="shared" si="33"/>
        <v>9</v>
      </c>
      <c r="P144" s="80">
        <f>N144-O144</f>
        <v>16</v>
      </c>
      <c r="Q144" s="81">
        <f>O144/N144</f>
        <v>0.36</v>
      </c>
      <c r="R144" s="82">
        <f t="shared" si="34"/>
        <v>413</v>
      </c>
      <c r="S144" s="82">
        <f t="shared" si="34"/>
        <v>57</v>
      </c>
      <c r="T144" s="83">
        <f>R144-S144</f>
        <v>356</v>
      </c>
      <c r="U144" s="81">
        <f>S144/R144</f>
        <v>0.13801452784503632</v>
      </c>
    </row>
    <row r="145" spans="1:21" ht="12.75" customHeight="1">
      <c r="A145" s="136" t="s">
        <v>123</v>
      </c>
      <c r="B145" s="136"/>
      <c r="C145" s="136"/>
      <c r="D145" s="136"/>
      <c r="E145" s="136"/>
      <c r="F145" s="84">
        <f t="shared" si="31"/>
        <v>175</v>
      </c>
      <c r="G145" s="84">
        <f t="shared" si="31"/>
        <v>126</v>
      </c>
      <c r="H145" s="84">
        <f>F145-G145</f>
        <v>49</v>
      </c>
      <c r="I145" s="85">
        <f>G145/F145</f>
        <v>0.72</v>
      </c>
      <c r="J145" s="86">
        <f t="shared" si="32"/>
        <v>1448</v>
      </c>
      <c r="K145" s="86">
        <f t="shared" si="32"/>
        <v>416</v>
      </c>
      <c r="L145" s="87">
        <f>J145-K145</f>
        <v>1032</v>
      </c>
      <c r="M145" s="85">
        <f>K145/J145</f>
        <v>0.287292817679558</v>
      </c>
      <c r="N145" s="84">
        <f t="shared" si="33"/>
        <v>20</v>
      </c>
      <c r="O145" s="84">
        <f t="shared" si="33"/>
        <v>8</v>
      </c>
      <c r="P145" s="84">
        <f>N145-O145</f>
        <v>12</v>
      </c>
      <c r="Q145" s="85">
        <f>O145/N145</f>
        <v>0.4</v>
      </c>
      <c r="R145" s="86">
        <f t="shared" si="34"/>
        <v>379</v>
      </c>
      <c r="S145" s="86">
        <f t="shared" si="34"/>
        <v>53</v>
      </c>
      <c r="T145" s="87">
        <f>R145-S145</f>
        <v>326</v>
      </c>
      <c r="U145" s="85">
        <f>S145/R145</f>
        <v>0.13984168865435356</v>
      </c>
    </row>
    <row r="146" spans="1:21" ht="12.75" customHeight="1">
      <c r="A146" s="137" t="s">
        <v>146</v>
      </c>
      <c r="B146" s="137"/>
      <c r="C146" s="137"/>
      <c r="D146" s="137"/>
      <c r="E146" s="137"/>
      <c r="F146" s="88">
        <f t="shared" si="31"/>
        <v>215</v>
      </c>
      <c r="G146" s="88">
        <f t="shared" si="31"/>
        <v>125</v>
      </c>
      <c r="H146" s="88">
        <f>F146-G146</f>
        <v>90</v>
      </c>
      <c r="I146" s="89">
        <f>G146/F146</f>
        <v>0.58139534883720934</v>
      </c>
      <c r="J146" s="90">
        <f t="shared" si="32"/>
        <v>1956</v>
      </c>
      <c r="K146" s="90">
        <f t="shared" si="32"/>
        <v>721</v>
      </c>
      <c r="L146" s="91">
        <f>J146-K146</f>
        <v>1235</v>
      </c>
      <c r="M146" s="89">
        <f>K146/J146</f>
        <v>0.36860940695296524</v>
      </c>
      <c r="N146" s="88">
        <f t="shared" si="33"/>
        <v>29</v>
      </c>
      <c r="O146" s="88">
        <f t="shared" si="33"/>
        <v>12</v>
      </c>
      <c r="P146" s="88">
        <f>N146-O146</f>
        <v>17</v>
      </c>
      <c r="Q146" s="89">
        <f>O146/N146</f>
        <v>0.41379310344827586</v>
      </c>
      <c r="R146" s="90">
        <f t="shared" si="34"/>
        <v>465</v>
      </c>
      <c r="S146" s="90">
        <f t="shared" si="34"/>
        <v>48</v>
      </c>
      <c r="T146" s="91">
        <f>R146-S146</f>
        <v>417</v>
      </c>
      <c r="U146" s="89">
        <f>S146/R146</f>
        <v>0.1032258064516129</v>
      </c>
    </row>
    <row r="147" spans="1:21" ht="12.75" customHeight="1">
      <c r="A147" s="138" t="s">
        <v>175</v>
      </c>
      <c r="B147" s="138"/>
      <c r="C147" s="138"/>
      <c r="D147" s="138"/>
      <c r="E147" s="138"/>
      <c r="F147" s="92">
        <f t="shared" si="31"/>
        <v>1076</v>
      </c>
      <c r="G147" s="92">
        <f t="shared" si="31"/>
        <v>746</v>
      </c>
      <c r="H147" s="92">
        <f>F147-G147</f>
        <v>330</v>
      </c>
      <c r="I147" s="93">
        <f>G147/F147</f>
        <v>0.69330855018587356</v>
      </c>
      <c r="J147" s="94">
        <f t="shared" si="32"/>
        <v>6738</v>
      </c>
      <c r="K147" s="94">
        <f t="shared" si="32"/>
        <v>2360</v>
      </c>
      <c r="L147" s="95">
        <f>J147-K147</f>
        <v>4378</v>
      </c>
      <c r="M147" s="93">
        <f>K147/J147</f>
        <v>0.35025230038587118</v>
      </c>
      <c r="N147" s="92">
        <f t="shared" si="33"/>
        <v>181</v>
      </c>
      <c r="O147" s="92">
        <f t="shared" si="33"/>
        <v>83</v>
      </c>
      <c r="P147" s="92">
        <f>N147-O147</f>
        <v>98</v>
      </c>
      <c r="Q147" s="93">
        <f>O147/N147</f>
        <v>0.4585635359116022</v>
      </c>
      <c r="R147" s="94">
        <f t="shared" si="34"/>
        <v>1708</v>
      </c>
      <c r="S147" s="94">
        <f t="shared" si="34"/>
        <v>254</v>
      </c>
      <c r="T147" s="95">
        <f>R147-S147</f>
        <v>1454</v>
      </c>
      <c r="U147" s="93">
        <f>S147/R147</f>
        <v>0.14871194379391101</v>
      </c>
    </row>
  </sheetData>
  <mergeCells count="118">
    <mergeCell ref="A143:E143"/>
    <mergeCell ref="A144:E144"/>
    <mergeCell ref="A145:E145"/>
    <mergeCell ref="A146:E146"/>
    <mergeCell ref="A147:E147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8:M118"/>
    <mergeCell ref="F119:I119"/>
    <mergeCell ref="J119:M119"/>
    <mergeCell ref="A137:U137"/>
    <mergeCell ref="A138:U138"/>
    <mergeCell ref="A139:U139"/>
    <mergeCell ref="E115:H115"/>
    <mergeCell ref="I115:K115"/>
    <mergeCell ref="L115:N115"/>
    <mergeCell ref="O115:Q115"/>
    <mergeCell ref="R115:T115"/>
    <mergeCell ref="E116:T116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1:T111"/>
    <mergeCell ref="E112:H112"/>
    <mergeCell ref="I112:K112"/>
    <mergeCell ref="L112:N112"/>
    <mergeCell ref="O112:Q112"/>
    <mergeCell ref="R112:T112"/>
    <mergeCell ref="A96:E96"/>
    <mergeCell ref="A97:E97"/>
    <mergeCell ref="A98:E98"/>
    <mergeCell ref="A99:E99"/>
    <mergeCell ref="A100:E100"/>
    <mergeCell ref="A101:E10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85:E85"/>
    <mergeCell ref="A86:E86"/>
    <mergeCell ref="A87:E87"/>
    <mergeCell ref="A89:Y89"/>
    <mergeCell ref="A90:Y90"/>
    <mergeCell ref="A91:Y91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N5:U5"/>
    <mergeCell ref="V5:Y6"/>
    <mergeCell ref="F6:I6"/>
    <mergeCell ref="J6:M6"/>
    <mergeCell ref="N6:Q6"/>
    <mergeCell ref="R6:U6"/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</mergeCells>
  <pageMargins left="0.78740157480314998" right="0.78740157480314998" top="1.181102362204725" bottom="1.181102362204725" header="0.78740157480314998" footer="0.78740157480314998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Roman,Regular"&amp;12Página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9"/>
  <sheetViews>
    <sheetView workbookViewId="0">
      <selection sqref="A1:U1"/>
    </sheetView>
  </sheetViews>
  <sheetFormatPr defaultRowHeight="12.75" customHeight="1"/>
  <cols>
    <col min="1" max="1" width="5.625" customWidth="1"/>
    <col min="2" max="2" width="3.125" customWidth="1"/>
    <col min="3" max="3" width="17.875" customWidth="1"/>
    <col min="4" max="4" width="7.875" customWidth="1"/>
    <col min="5" max="5" width="39.25" customWidth="1"/>
    <col min="6" max="8" width="5.125" customWidth="1"/>
    <col min="9" max="9" width="8.625" customWidth="1"/>
    <col min="10" max="12" width="5.125" customWidth="1"/>
    <col min="13" max="13" width="8.625" customWidth="1"/>
    <col min="14" max="16" width="5.125" customWidth="1"/>
    <col min="17" max="17" width="6.625" customWidth="1"/>
    <col min="18" max="20" width="5.125" customWidth="1"/>
    <col min="21" max="21" width="8.125" customWidth="1"/>
    <col min="22" max="1024" width="10.375" customWidth="1"/>
    <col min="1025" max="1025" width="9" customWidth="1"/>
  </cols>
  <sheetData>
    <row r="1" spans="1:21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21" ht="15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1" ht="12.75" customHeight="1">
      <c r="A4" s="99" t="s">
        <v>249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</row>
    <row r="5" spans="1:21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</row>
    <row r="6" spans="1:21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</row>
    <row r="7" spans="1:21" ht="22.5" customHeight="1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</row>
    <row r="8" spans="1:21" ht="12.75" customHeight="1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11</v>
      </c>
      <c r="H8" s="23">
        <f>F8-G8</f>
        <v>3</v>
      </c>
      <c r="I8" s="25">
        <f>G8/F8</f>
        <v>0.7857142857142857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</row>
    <row r="9" spans="1:21" ht="12.75" customHeight="1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29</v>
      </c>
      <c r="G9" s="24">
        <v>29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10</v>
      </c>
      <c r="P9" s="23">
        <f>N9-O9</f>
        <v>0</v>
      </c>
      <c r="Q9" s="25">
        <f>O9/N9</f>
        <v>1</v>
      </c>
      <c r="R9" s="23"/>
      <c r="S9" s="24"/>
      <c r="T9" s="23"/>
      <c r="U9" s="25"/>
    </row>
    <row r="10" spans="1:21" ht="13.5" customHeight="1">
      <c r="A10" s="103"/>
      <c r="B10" s="104"/>
      <c r="C10" s="105" t="s">
        <v>59</v>
      </c>
      <c r="D10" s="21">
        <v>1472</v>
      </c>
      <c r="E10" s="22" t="s">
        <v>60</v>
      </c>
      <c r="F10" s="23">
        <v>0</v>
      </c>
      <c r="G10" s="24">
        <v>0</v>
      </c>
      <c r="H10" s="23">
        <f>F10-G10</f>
        <v>0</v>
      </c>
      <c r="I10" s="25" t="e">
        <f>G10/F10</f>
        <v>#DIV/0!</v>
      </c>
      <c r="J10" s="26">
        <v>0</v>
      </c>
      <c r="K10" s="24"/>
      <c r="L10" s="23">
        <f>J10-K10</f>
        <v>0</v>
      </c>
      <c r="M10" s="25" t="e">
        <f>K10/J10</f>
        <v>#DIV/0!</v>
      </c>
      <c r="N10" s="23"/>
      <c r="O10" s="24"/>
      <c r="P10" s="23"/>
      <c r="Q10" s="25"/>
      <c r="R10" s="23"/>
      <c r="S10" s="24"/>
      <c r="T10" s="23"/>
      <c r="U10" s="25"/>
    </row>
    <row r="11" spans="1:21" ht="12.75" customHeight="1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8</v>
      </c>
      <c r="P11" s="23">
        <f>N11-O11</f>
        <v>2</v>
      </c>
      <c r="Q11" s="25">
        <f>O11/N11</f>
        <v>0.8</v>
      </c>
      <c r="R11" s="23"/>
      <c r="S11" s="24"/>
      <c r="T11" s="23"/>
      <c r="U11" s="25"/>
    </row>
    <row r="12" spans="1:21" ht="18" customHeight="1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43</v>
      </c>
      <c r="H12" s="23">
        <f t="shared" ref="H12:H18" si="0">F12-G12</f>
        <v>2</v>
      </c>
      <c r="I12" s="25">
        <f t="shared" ref="I12:I18" si="1">G12/F12</f>
        <v>0.9555555555555556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</row>
    <row r="13" spans="1:21" ht="12.75" customHeight="1">
      <c r="A13" s="103"/>
      <c r="B13" s="104"/>
      <c r="C13" s="105"/>
      <c r="D13" s="21">
        <v>1482</v>
      </c>
      <c r="E13" s="22" t="s">
        <v>63</v>
      </c>
      <c r="F13" s="23">
        <v>43</v>
      </c>
      <c r="G13" s="24">
        <v>23</v>
      </c>
      <c r="H13" s="23">
        <f t="shared" si="0"/>
        <v>20</v>
      </c>
      <c r="I13" s="25">
        <f t="shared" si="1"/>
        <v>0.53488372093023251</v>
      </c>
      <c r="J13" s="26"/>
      <c r="K13" s="24"/>
      <c r="L13" s="23"/>
      <c r="M13" s="25"/>
      <c r="N13" s="23">
        <v>25</v>
      </c>
      <c r="O13" s="24">
        <v>1</v>
      </c>
      <c r="P13" s="23">
        <f>N13-O13</f>
        <v>24</v>
      </c>
      <c r="Q13" s="25">
        <f>O13/N13</f>
        <v>0.04</v>
      </c>
      <c r="R13" s="23"/>
      <c r="S13" s="24"/>
      <c r="T13" s="23"/>
      <c r="U13" s="25"/>
    </row>
    <row r="14" spans="1:21" ht="12.75" customHeight="1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0"/>
        <v>0</v>
      </c>
      <c r="I14" s="25">
        <f t="shared" si="1"/>
        <v>1</v>
      </c>
      <c r="J14" s="26">
        <v>15</v>
      </c>
      <c r="K14" s="24">
        <v>8</v>
      </c>
      <c r="L14" s="23">
        <f>J14-K14</f>
        <v>7</v>
      </c>
      <c r="M14" s="25">
        <f>K14/J14</f>
        <v>0.53333333333333333</v>
      </c>
      <c r="N14" s="23"/>
      <c r="O14" s="24"/>
      <c r="P14" s="23"/>
      <c r="Q14" s="25"/>
      <c r="R14" s="23"/>
      <c r="S14" s="24"/>
      <c r="T14" s="23"/>
      <c r="U14" s="25"/>
    </row>
    <row r="15" spans="1:21" ht="12.75" customHeight="1">
      <c r="A15" s="103"/>
      <c r="B15" s="104"/>
      <c r="C15" s="105"/>
      <c r="D15" s="21"/>
      <c r="E15" s="22" t="s">
        <v>66</v>
      </c>
      <c r="F15" s="23">
        <v>10</v>
      </c>
      <c r="G15" s="24">
        <v>4</v>
      </c>
      <c r="H15" s="23">
        <f t="shared" si="0"/>
        <v>6</v>
      </c>
      <c r="I15" s="25">
        <f t="shared" si="1"/>
        <v>0.4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</row>
    <row r="16" spans="1:21" ht="12.75" customHeight="1">
      <c r="A16" s="103"/>
      <c r="B16" s="104"/>
      <c r="C16" s="105"/>
      <c r="D16" s="21"/>
      <c r="E16" s="22" t="s">
        <v>67</v>
      </c>
      <c r="F16" s="23">
        <v>3</v>
      </c>
      <c r="G16" s="24">
        <v>1</v>
      </c>
      <c r="H16" s="23">
        <f t="shared" si="0"/>
        <v>2</v>
      </c>
      <c r="I16" s="25">
        <f t="shared" si="1"/>
        <v>0.33333333333333331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</row>
    <row r="17" spans="1:21" ht="12.75" customHeight="1">
      <c r="A17" s="103"/>
      <c r="B17" s="104"/>
      <c r="C17" s="105"/>
      <c r="D17" s="21"/>
      <c r="E17" s="22" t="s">
        <v>68</v>
      </c>
      <c r="F17" s="23">
        <v>23</v>
      </c>
      <c r="G17" s="24">
        <v>22</v>
      </c>
      <c r="H17" s="23">
        <f t="shared" si="0"/>
        <v>1</v>
      </c>
      <c r="I17" s="25">
        <f t="shared" si="1"/>
        <v>0.95652173913043481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</row>
    <row r="18" spans="1:21" ht="12.75" customHeight="1">
      <c r="A18" s="103"/>
      <c r="B18" s="104"/>
      <c r="C18" s="105"/>
      <c r="D18" s="21"/>
      <c r="E18" s="22" t="s">
        <v>69</v>
      </c>
      <c r="F18" s="23">
        <v>30</v>
      </c>
      <c r="G18" s="24">
        <v>29</v>
      </c>
      <c r="H18" s="23">
        <f t="shared" si="0"/>
        <v>1</v>
      </c>
      <c r="I18" s="25">
        <f t="shared" si="1"/>
        <v>0.96666666666666667</v>
      </c>
      <c r="J18" s="26"/>
      <c r="K18" s="24"/>
      <c r="L18" s="23"/>
      <c r="M18" s="25"/>
      <c r="N18" s="23">
        <v>2</v>
      </c>
      <c r="O18" s="24"/>
      <c r="P18" s="23">
        <f>N18-O18</f>
        <v>2</v>
      </c>
      <c r="Q18" s="25">
        <f>O18/N18</f>
        <v>0</v>
      </c>
      <c r="R18" s="23"/>
      <c r="S18" s="24"/>
      <c r="T18" s="23"/>
      <c r="U18" s="25"/>
    </row>
    <row r="19" spans="1:21" ht="12.75" customHeight="1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22</v>
      </c>
      <c r="P19" s="23">
        <f>N19-O19</f>
        <v>12</v>
      </c>
      <c r="Q19" s="25">
        <f>O19/N19</f>
        <v>0.6470588235294118</v>
      </c>
      <c r="R19" s="23"/>
      <c r="S19" s="24"/>
      <c r="T19" s="23"/>
      <c r="U19" s="25"/>
    </row>
    <row r="20" spans="1:21" ht="12.75" customHeight="1">
      <c r="A20" s="103"/>
      <c r="B20" s="104"/>
      <c r="C20" s="105"/>
      <c r="D20" s="21"/>
      <c r="E20" s="22" t="s">
        <v>71</v>
      </c>
      <c r="F20" s="23">
        <v>29</v>
      </c>
      <c r="G20" s="24">
        <v>28</v>
      </c>
      <c r="H20" s="23">
        <f t="shared" ref="H20:H28" si="2">F20-G20</f>
        <v>1</v>
      </c>
      <c r="I20" s="25">
        <f t="shared" ref="I20:I28" si="3">G20/F20</f>
        <v>0.96551724137931039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</row>
    <row r="21" spans="1:21" ht="12.75" customHeight="1">
      <c r="A21" s="103"/>
      <c r="B21" s="104"/>
      <c r="C21" s="105"/>
      <c r="D21" s="21"/>
      <c r="E21" s="22" t="s">
        <v>72</v>
      </c>
      <c r="F21" s="23">
        <v>10</v>
      </c>
      <c r="G21" s="24">
        <v>8</v>
      </c>
      <c r="H21" s="23">
        <f t="shared" si="2"/>
        <v>2</v>
      </c>
      <c r="I21" s="25">
        <f t="shared" si="3"/>
        <v>0.8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</row>
    <row r="22" spans="1:21" ht="12.75" customHeight="1">
      <c r="A22" s="103"/>
      <c r="B22" s="104"/>
      <c r="C22" s="105"/>
      <c r="D22" s="21"/>
      <c r="E22" s="22" t="s">
        <v>73</v>
      </c>
      <c r="F22" s="23">
        <v>8</v>
      </c>
      <c r="G22" s="24">
        <v>5</v>
      </c>
      <c r="H22" s="23">
        <f t="shared" si="2"/>
        <v>3</v>
      </c>
      <c r="I22" s="25">
        <f t="shared" si="3"/>
        <v>0.625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</row>
    <row r="23" spans="1:21" ht="12.75" customHeight="1">
      <c r="A23" s="103"/>
      <c r="B23" s="104"/>
      <c r="C23" s="105"/>
      <c r="D23" s="21"/>
      <c r="E23" s="22" t="s">
        <v>250</v>
      </c>
      <c r="F23" s="23">
        <v>10</v>
      </c>
      <c r="G23" s="24">
        <v>0</v>
      </c>
      <c r="H23" s="23">
        <f t="shared" si="2"/>
        <v>10</v>
      </c>
      <c r="I23" s="25">
        <f t="shared" si="3"/>
        <v>0</v>
      </c>
      <c r="J23" s="26"/>
      <c r="K23" s="24"/>
      <c r="L23" s="23"/>
      <c r="M23" s="25"/>
      <c r="N23" s="23"/>
      <c r="O23" s="24"/>
      <c r="P23" s="23"/>
      <c r="Q23" s="25"/>
      <c r="R23" s="23"/>
      <c r="S23" s="24"/>
      <c r="T23" s="23"/>
      <c r="U23" s="25"/>
    </row>
    <row r="24" spans="1:21" ht="12.75" customHeight="1">
      <c r="A24" s="103"/>
      <c r="B24" s="104"/>
      <c r="C24" s="105"/>
      <c r="D24" s="21"/>
      <c r="E24" s="22" t="s">
        <v>74</v>
      </c>
      <c r="F24" s="23">
        <v>10</v>
      </c>
      <c r="G24" s="24">
        <v>7</v>
      </c>
      <c r="H24" s="23">
        <f t="shared" si="2"/>
        <v>3</v>
      </c>
      <c r="I24" s="25">
        <f t="shared" si="3"/>
        <v>0.7</v>
      </c>
      <c r="J24" s="26"/>
      <c r="K24" s="24"/>
      <c r="L24" s="23"/>
      <c r="M24" s="25"/>
      <c r="N24" s="23">
        <v>4</v>
      </c>
      <c r="O24" s="24">
        <v>0</v>
      </c>
      <c r="P24" s="23">
        <f>N24-O24</f>
        <v>4</v>
      </c>
      <c r="Q24" s="25">
        <f>O24/N24</f>
        <v>0</v>
      </c>
      <c r="R24" s="23"/>
      <c r="S24" s="24"/>
      <c r="T24" s="23"/>
      <c r="U24" s="25"/>
    </row>
    <row r="25" spans="1:21" ht="12.75" customHeight="1">
      <c r="A25" s="103"/>
      <c r="B25" s="104"/>
      <c r="C25" s="105"/>
      <c r="D25" s="21"/>
      <c r="E25" s="22" t="s">
        <v>75</v>
      </c>
      <c r="F25" s="23">
        <v>30</v>
      </c>
      <c r="G25" s="24">
        <v>13</v>
      </c>
      <c r="H25" s="23">
        <f t="shared" si="2"/>
        <v>17</v>
      </c>
      <c r="I25" s="25">
        <f t="shared" si="3"/>
        <v>0.43333333333333335</v>
      </c>
      <c r="J25" s="26"/>
      <c r="K25" s="24"/>
      <c r="L25" s="23"/>
      <c r="M25" s="25"/>
      <c r="N25" s="23">
        <v>8</v>
      </c>
      <c r="O25" s="24">
        <v>4</v>
      </c>
      <c r="P25" s="23">
        <f>N25-O25</f>
        <v>4</v>
      </c>
      <c r="Q25" s="25">
        <f>O25/N25</f>
        <v>0.5</v>
      </c>
      <c r="R25" s="23"/>
      <c r="S25" s="24"/>
      <c r="T25" s="23"/>
      <c r="U25" s="25"/>
    </row>
    <row r="26" spans="1:21" ht="12.75" customHeight="1">
      <c r="A26" s="103"/>
      <c r="B26" s="104"/>
      <c r="C26" s="21" t="s">
        <v>76</v>
      </c>
      <c r="D26" s="21"/>
      <c r="E26" s="22" t="s">
        <v>77</v>
      </c>
      <c r="F26" s="23">
        <v>10</v>
      </c>
      <c r="G26" s="24">
        <v>10</v>
      </c>
      <c r="H26" s="23">
        <f t="shared" si="2"/>
        <v>0</v>
      </c>
      <c r="I26" s="25">
        <f t="shared" si="3"/>
        <v>1</v>
      </c>
      <c r="J26" s="26"/>
      <c r="K26" s="24"/>
      <c r="L26" s="23"/>
      <c r="M26" s="25"/>
      <c r="N26" s="23"/>
      <c r="O26" s="24"/>
      <c r="P26" s="23"/>
      <c r="Q26" s="25"/>
      <c r="R26" s="23"/>
      <c r="S26" s="24"/>
      <c r="T26" s="23"/>
      <c r="U26" s="25"/>
    </row>
    <row r="27" spans="1:21" ht="12.75" customHeight="1">
      <c r="A27" s="103"/>
      <c r="B27" s="104"/>
      <c r="C27" s="21" t="s">
        <v>78</v>
      </c>
      <c r="D27" s="21"/>
      <c r="E27" s="22" t="s">
        <v>79</v>
      </c>
      <c r="F27" s="23">
        <v>9</v>
      </c>
      <c r="G27" s="24">
        <v>7</v>
      </c>
      <c r="H27" s="23">
        <f t="shared" si="2"/>
        <v>2</v>
      </c>
      <c r="I27" s="25">
        <f t="shared" si="3"/>
        <v>0.77777777777777779</v>
      </c>
      <c r="J27" s="26"/>
      <c r="K27" s="24"/>
      <c r="L27" s="23"/>
      <c r="M27" s="25"/>
      <c r="N27" s="23">
        <v>3</v>
      </c>
      <c r="O27" s="24">
        <v>3</v>
      </c>
      <c r="P27" s="23">
        <f>N27-O27</f>
        <v>0</v>
      </c>
      <c r="Q27" s="25">
        <f>O27/N27</f>
        <v>1</v>
      </c>
      <c r="R27" s="23"/>
      <c r="S27" s="24"/>
      <c r="T27" s="23"/>
      <c r="U27" s="25"/>
    </row>
    <row r="28" spans="1:21" ht="12.75" customHeight="1">
      <c r="A28" s="103"/>
      <c r="B28" s="104">
        <v>3</v>
      </c>
      <c r="C28" s="21" t="s">
        <v>80</v>
      </c>
      <c r="D28" s="21">
        <v>2414</v>
      </c>
      <c r="E28" s="22" t="s">
        <v>81</v>
      </c>
      <c r="F28" s="23">
        <v>0</v>
      </c>
      <c r="G28" s="24">
        <v>0</v>
      </c>
      <c r="H28" s="23">
        <f t="shared" si="2"/>
        <v>0</v>
      </c>
      <c r="I28" s="25" t="e">
        <f t="shared" si="3"/>
        <v>#DIV/0!</v>
      </c>
      <c r="J28" s="26"/>
      <c r="K28" s="24"/>
      <c r="L28" s="23"/>
      <c r="M28" s="25"/>
      <c r="N28" s="23"/>
      <c r="O28" s="24"/>
      <c r="P28" s="23"/>
      <c r="Q28" s="25"/>
      <c r="R28" s="23"/>
      <c r="S28" s="24"/>
      <c r="T28" s="23"/>
      <c r="U28" s="25"/>
    </row>
    <row r="29" spans="1:21" ht="12.75" customHeight="1">
      <c r="A29" s="103"/>
      <c r="B29" s="104"/>
      <c r="C29" s="105" t="s">
        <v>82</v>
      </c>
      <c r="D29" s="21">
        <v>14747</v>
      </c>
      <c r="E29" s="22" t="s">
        <v>83</v>
      </c>
      <c r="F29" s="23"/>
      <c r="G29" s="24"/>
      <c r="H29" s="23"/>
      <c r="I29" s="25"/>
      <c r="J29" s="26"/>
      <c r="K29" s="24"/>
      <c r="L29" s="23"/>
      <c r="M29" s="25"/>
      <c r="N29" s="23"/>
      <c r="O29" s="24"/>
      <c r="P29" s="23"/>
      <c r="Q29" s="25"/>
      <c r="R29" s="23"/>
      <c r="S29" s="24"/>
      <c r="T29" s="23"/>
      <c r="U29" s="25"/>
    </row>
    <row r="30" spans="1:21" ht="12.75" customHeight="1">
      <c r="A30" s="103"/>
      <c r="B30" s="104"/>
      <c r="C30" s="105"/>
      <c r="D30" s="21">
        <v>14887</v>
      </c>
      <c r="E30" s="22" t="s">
        <v>84</v>
      </c>
      <c r="F30" s="23">
        <v>12</v>
      </c>
      <c r="G30" s="24">
        <v>11</v>
      </c>
      <c r="H30" s="23">
        <f t="shared" ref="H30:H54" si="4">F30-G30</f>
        <v>1</v>
      </c>
      <c r="I30" s="25">
        <f t="shared" ref="I30:I61" si="5">G30/F30</f>
        <v>0.91666666666666663</v>
      </c>
      <c r="J30" s="26">
        <v>4</v>
      </c>
      <c r="K30" s="24"/>
      <c r="L30" s="23">
        <f>J30-K30</f>
        <v>4</v>
      </c>
      <c r="M30" s="25">
        <f>K30/J30</f>
        <v>0</v>
      </c>
      <c r="N30" s="23"/>
      <c r="O30" s="24"/>
      <c r="P30" s="23"/>
      <c r="Q30" s="25"/>
      <c r="R30" s="23"/>
      <c r="S30" s="24"/>
      <c r="T30" s="23"/>
      <c r="U30" s="25"/>
    </row>
    <row r="31" spans="1:21" ht="12.75" customHeight="1">
      <c r="A31" s="103"/>
      <c r="B31" s="104"/>
      <c r="C31" s="105"/>
      <c r="D31" s="21">
        <v>14754</v>
      </c>
      <c r="E31" s="22" t="s">
        <v>85</v>
      </c>
      <c r="F31" s="23">
        <v>12</v>
      </c>
      <c r="G31" s="24">
        <v>12</v>
      </c>
      <c r="H31" s="23">
        <f t="shared" si="4"/>
        <v>0</v>
      </c>
      <c r="I31" s="25">
        <f t="shared" si="5"/>
        <v>1</v>
      </c>
      <c r="J31" s="26"/>
      <c r="K31" s="24"/>
      <c r="L31" s="23"/>
      <c r="M31" s="25"/>
      <c r="N31" s="23"/>
      <c r="O31" s="24"/>
      <c r="P31" s="23"/>
      <c r="Q31" s="25"/>
      <c r="R31" s="23"/>
      <c r="S31" s="24"/>
      <c r="T31" s="23"/>
      <c r="U31" s="25"/>
    </row>
    <row r="32" spans="1:21" ht="12.75" customHeight="1">
      <c r="A32" s="103"/>
      <c r="B32" s="104"/>
      <c r="C32" s="105"/>
      <c r="D32" s="21">
        <v>14701</v>
      </c>
      <c r="E32" s="22" t="s">
        <v>86</v>
      </c>
      <c r="F32" s="23">
        <v>6</v>
      </c>
      <c r="G32" s="24">
        <v>6</v>
      </c>
      <c r="H32" s="23">
        <f t="shared" si="4"/>
        <v>0</v>
      </c>
      <c r="I32" s="25">
        <f t="shared" si="5"/>
        <v>1</v>
      </c>
      <c r="J32" s="26">
        <v>8</v>
      </c>
      <c r="K32" s="24">
        <v>4</v>
      </c>
      <c r="L32" s="23">
        <f>J32-K32</f>
        <v>4</v>
      </c>
      <c r="M32" s="25">
        <f>K32/J32</f>
        <v>0.5</v>
      </c>
      <c r="N32" s="23"/>
      <c r="O32" s="24"/>
      <c r="P32" s="23"/>
      <c r="Q32" s="25"/>
      <c r="R32" s="23">
        <v>3</v>
      </c>
      <c r="S32" s="24">
        <v>3</v>
      </c>
      <c r="T32" s="23">
        <f>R32-S32</f>
        <v>0</v>
      </c>
      <c r="U32" s="25">
        <f>S32/R32</f>
        <v>1</v>
      </c>
    </row>
    <row r="33" spans="1:21" ht="12.75" customHeight="1">
      <c r="A33" s="103"/>
      <c r="B33" s="20">
        <v>4</v>
      </c>
      <c r="C33" s="21" t="s">
        <v>87</v>
      </c>
      <c r="D33" s="21">
        <v>9800</v>
      </c>
      <c r="E33" s="22" t="s">
        <v>88</v>
      </c>
      <c r="F33" s="23">
        <v>4</v>
      </c>
      <c r="G33" s="24">
        <v>2</v>
      </c>
      <c r="H33" s="23">
        <f t="shared" si="4"/>
        <v>2</v>
      </c>
      <c r="I33" s="25">
        <f t="shared" si="5"/>
        <v>0.5</v>
      </c>
      <c r="J33" s="26">
        <v>1</v>
      </c>
      <c r="K33" s="24"/>
      <c r="L33" s="23">
        <f>J33-K33</f>
        <v>1</v>
      </c>
      <c r="M33" s="25">
        <f>K33/J33</f>
        <v>0</v>
      </c>
      <c r="N33" s="23"/>
      <c r="O33" s="24"/>
      <c r="P33" s="23"/>
      <c r="Q33" s="25"/>
      <c r="R33" s="23"/>
      <c r="S33" s="24"/>
      <c r="T33" s="23"/>
      <c r="U33" s="25"/>
    </row>
    <row r="34" spans="1:21" ht="12.75" customHeight="1">
      <c r="A34" s="103"/>
      <c r="B34" s="104">
        <v>5</v>
      </c>
      <c r="C34" s="105" t="s">
        <v>89</v>
      </c>
      <c r="D34" s="21">
        <v>9258</v>
      </c>
      <c r="E34" s="22" t="s">
        <v>90</v>
      </c>
      <c r="F34" s="23">
        <v>14</v>
      </c>
      <c r="G34" s="24">
        <v>14</v>
      </c>
      <c r="H34" s="23">
        <f t="shared" si="4"/>
        <v>0</v>
      </c>
      <c r="I34" s="25">
        <f t="shared" si="5"/>
        <v>1</v>
      </c>
      <c r="J34" s="26">
        <v>0</v>
      </c>
      <c r="K34" s="24"/>
      <c r="L34" s="23">
        <f>J34-K34</f>
        <v>0</v>
      </c>
      <c r="M34" s="25" t="e">
        <f>K34/J34</f>
        <v>#DIV/0!</v>
      </c>
      <c r="N34" s="23"/>
      <c r="O34" s="24"/>
      <c r="P34" s="23"/>
      <c r="Q34" s="25"/>
      <c r="R34" s="23"/>
      <c r="S34" s="24"/>
      <c r="T34" s="23"/>
      <c r="U34" s="25"/>
    </row>
    <row r="35" spans="1:21" ht="12.75" customHeight="1">
      <c r="A35" s="103"/>
      <c r="B35" s="104"/>
      <c r="C35" s="105"/>
      <c r="D35" s="21">
        <v>9222</v>
      </c>
      <c r="E35" s="22" t="s">
        <v>91</v>
      </c>
      <c r="F35" s="23">
        <v>9</v>
      </c>
      <c r="G35" s="24">
        <v>9</v>
      </c>
      <c r="H35" s="23">
        <f t="shared" si="4"/>
        <v>0</v>
      </c>
      <c r="I35" s="25">
        <f t="shared" si="5"/>
        <v>1</v>
      </c>
      <c r="J35" s="26"/>
      <c r="K35" s="24"/>
      <c r="L35" s="23"/>
      <c r="M35" s="25"/>
      <c r="N35" s="23">
        <v>4</v>
      </c>
      <c r="O35" s="24">
        <v>1</v>
      </c>
      <c r="P35" s="23">
        <f>N35-O35</f>
        <v>3</v>
      </c>
      <c r="Q35" s="25">
        <f>O35/N35</f>
        <v>0.25</v>
      </c>
      <c r="R35" s="23"/>
      <c r="S35" s="24"/>
      <c r="T35" s="23"/>
      <c r="U35" s="25"/>
    </row>
    <row r="36" spans="1:21" ht="12.75" customHeight="1">
      <c r="A36" s="103"/>
      <c r="B36" s="104">
        <v>6</v>
      </c>
      <c r="C36" s="105" t="s">
        <v>92</v>
      </c>
      <c r="D36" s="21">
        <v>17975</v>
      </c>
      <c r="E36" s="22" t="s">
        <v>93</v>
      </c>
      <c r="F36" s="23">
        <v>6</v>
      </c>
      <c r="G36" s="24">
        <v>5</v>
      </c>
      <c r="H36" s="23">
        <f t="shared" si="4"/>
        <v>1</v>
      </c>
      <c r="I36" s="25">
        <f t="shared" si="5"/>
        <v>0.83333333333333337</v>
      </c>
      <c r="J36" s="26"/>
      <c r="K36" s="24"/>
      <c r="L36" s="23" t="s">
        <v>94</v>
      </c>
      <c r="M36" s="25"/>
      <c r="N36" s="23"/>
      <c r="O36" s="24"/>
      <c r="P36" s="23"/>
      <c r="Q36" s="25"/>
      <c r="R36" s="23"/>
      <c r="S36" s="24"/>
      <c r="T36" s="23"/>
      <c r="U36" s="25"/>
    </row>
    <row r="37" spans="1:21" ht="12.75" customHeight="1">
      <c r="A37" s="103"/>
      <c r="B37" s="104"/>
      <c r="C37" s="105"/>
      <c r="D37" s="21">
        <v>18075</v>
      </c>
      <c r="E37" s="22" t="s">
        <v>95</v>
      </c>
      <c r="F37" s="23">
        <v>5</v>
      </c>
      <c r="G37" s="24">
        <v>5</v>
      </c>
      <c r="H37" s="23">
        <f t="shared" si="4"/>
        <v>0</v>
      </c>
      <c r="I37" s="25">
        <f t="shared" si="5"/>
        <v>1</v>
      </c>
      <c r="J37" s="26"/>
      <c r="K37" s="24"/>
      <c r="L37" s="23" t="s">
        <v>94</v>
      </c>
      <c r="M37" s="25"/>
      <c r="N37" s="23">
        <v>3</v>
      </c>
      <c r="O37" s="24">
        <v>3</v>
      </c>
      <c r="P37" s="23">
        <f>N37-O37</f>
        <v>0</v>
      </c>
      <c r="Q37" s="25">
        <f>O37/N37</f>
        <v>1</v>
      </c>
      <c r="R37" s="23"/>
      <c r="S37" s="24"/>
      <c r="T37" s="23"/>
      <c r="U37" s="25"/>
    </row>
    <row r="38" spans="1:21" ht="12.75" customHeight="1">
      <c r="A38" s="103"/>
      <c r="B38" s="20">
        <v>21</v>
      </c>
      <c r="C38" s="21" t="s">
        <v>96</v>
      </c>
      <c r="D38" s="21">
        <v>17053</v>
      </c>
      <c r="E38" s="22" t="s">
        <v>97</v>
      </c>
      <c r="F38" s="23">
        <v>10</v>
      </c>
      <c r="G38" s="24">
        <v>6</v>
      </c>
      <c r="H38" s="23">
        <f t="shared" si="4"/>
        <v>4</v>
      </c>
      <c r="I38" s="25">
        <f t="shared" si="5"/>
        <v>0.6</v>
      </c>
      <c r="J38" s="26"/>
      <c r="K38" s="24"/>
      <c r="L38" s="23" t="s">
        <v>94</v>
      </c>
      <c r="M38" s="25"/>
      <c r="N38" s="23"/>
      <c r="O38" s="24"/>
      <c r="P38" s="23"/>
      <c r="Q38" s="25"/>
      <c r="R38" s="23"/>
      <c r="S38" s="24"/>
      <c r="T38" s="23"/>
      <c r="U38" s="25"/>
    </row>
    <row r="39" spans="1:21" s="29" customFormat="1" ht="15.75" customHeight="1">
      <c r="A39" s="106" t="s">
        <v>98</v>
      </c>
      <c r="B39" s="106"/>
      <c r="C39" s="106"/>
      <c r="D39" s="106"/>
      <c r="E39" s="106"/>
      <c r="F39" s="27">
        <f>SUM(F8:F38)</f>
        <v>421</v>
      </c>
      <c r="G39" s="27">
        <f>SUM(G8:G38)</f>
        <v>340</v>
      </c>
      <c r="H39" s="27">
        <f t="shared" si="4"/>
        <v>81</v>
      </c>
      <c r="I39" s="28">
        <f t="shared" si="5"/>
        <v>0.80760095011876487</v>
      </c>
      <c r="J39" s="27">
        <f>SUM(J8:J38)</f>
        <v>29</v>
      </c>
      <c r="K39" s="27">
        <f>SUM(K8:K38)</f>
        <v>13</v>
      </c>
      <c r="L39" s="27">
        <f>J39-K39</f>
        <v>16</v>
      </c>
      <c r="M39" s="28">
        <f>K39/J39</f>
        <v>0.44827586206896552</v>
      </c>
      <c r="N39" s="27">
        <f>SUM(N8:N38)</f>
        <v>103</v>
      </c>
      <c r="O39" s="27">
        <f>SUM(O8:O38)</f>
        <v>52</v>
      </c>
      <c r="P39" s="27">
        <f>SUM(P8:P38)</f>
        <v>51</v>
      </c>
      <c r="Q39" s="28">
        <f>O39/N39</f>
        <v>0.50485436893203883</v>
      </c>
      <c r="R39" s="27">
        <f>SUM(R8:R38)</f>
        <v>3</v>
      </c>
      <c r="S39" s="27">
        <f>SUM(S8:S38)</f>
        <v>3</v>
      </c>
      <c r="T39" s="27">
        <f>SUM(T8:T38)</f>
        <v>0</v>
      </c>
      <c r="U39" s="28">
        <f>S39/R39</f>
        <v>1</v>
      </c>
    </row>
    <row r="40" spans="1:21" ht="12.75" customHeight="1">
      <c r="A40" s="107" t="s">
        <v>99</v>
      </c>
      <c r="B40" s="108">
        <v>7</v>
      </c>
      <c r="C40" s="109" t="s">
        <v>100</v>
      </c>
      <c r="D40" s="31">
        <v>14087</v>
      </c>
      <c r="E40" s="32" t="s">
        <v>101</v>
      </c>
      <c r="F40" s="33">
        <v>8</v>
      </c>
      <c r="G40" s="34">
        <v>0</v>
      </c>
      <c r="H40" s="33">
        <f t="shared" si="4"/>
        <v>8</v>
      </c>
      <c r="I40" s="35">
        <f t="shared" si="5"/>
        <v>0</v>
      </c>
      <c r="J40" s="36"/>
      <c r="K40" s="34"/>
      <c r="L40" s="33"/>
      <c r="M40" s="35"/>
      <c r="N40" s="33">
        <v>7</v>
      </c>
      <c r="O40" s="34">
        <v>0</v>
      </c>
      <c r="P40" s="33">
        <f>N40-O40</f>
        <v>7</v>
      </c>
      <c r="Q40" s="35">
        <f>O40/N40</f>
        <v>0</v>
      </c>
      <c r="R40" s="33"/>
      <c r="S40" s="34"/>
      <c r="T40" s="33"/>
      <c r="U40" s="35"/>
    </row>
    <row r="41" spans="1:21" ht="12.75" customHeight="1">
      <c r="A41" s="107"/>
      <c r="B41" s="108"/>
      <c r="C41" s="109"/>
      <c r="D41" s="31">
        <v>13976</v>
      </c>
      <c r="E41" s="32" t="s">
        <v>102</v>
      </c>
      <c r="F41" s="33">
        <v>10</v>
      </c>
      <c r="G41" s="34">
        <v>10</v>
      </c>
      <c r="H41" s="33">
        <f t="shared" si="4"/>
        <v>0</v>
      </c>
      <c r="I41" s="35">
        <f t="shared" si="5"/>
        <v>1</v>
      </c>
      <c r="J41" s="36"/>
      <c r="K41" s="34"/>
      <c r="L41" s="33"/>
      <c r="M41" s="35"/>
      <c r="N41" s="33">
        <v>3</v>
      </c>
      <c r="O41" s="34">
        <v>3</v>
      </c>
      <c r="P41" s="33">
        <f>N41-O41</f>
        <v>0</v>
      </c>
      <c r="Q41" s="35">
        <f>O41/N41</f>
        <v>1</v>
      </c>
      <c r="R41" s="33"/>
      <c r="S41" s="34"/>
      <c r="T41" s="33"/>
      <c r="U41" s="35"/>
    </row>
    <row r="42" spans="1:21" ht="12.75" customHeight="1">
      <c r="A42" s="107"/>
      <c r="B42" s="108"/>
      <c r="C42" s="31" t="s">
        <v>103</v>
      </c>
      <c r="D42" s="31">
        <v>13483</v>
      </c>
      <c r="E42" s="32" t="s">
        <v>104</v>
      </c>
      <c r="F42" s="33">
        <v>10</v>
      </c>
      <c r="G42" s="34">
        <v>9</v>
      </c>
      <c r="H42" s="33">
        <f t="shared" si="4"/>
        <v>1</v>
      </c>
      <c r="I42" s="35">
        <f t="shared" si="5"/>
        <v>0.9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</row>
    <row r="43" spans="1:21" ht="12.75" customHeight="1">
      <c r="A43" s="107"/>
      <c r="B43" s="108">
        <v>8</v>
      </c>
      <c r="C43" s="109" t="s">
        <v>105</v>
      </c>
      <c r="D43" s="31">
        <v>8752</v>
      </c>
      <c r="E43" s="32" t="s">
        <v>106</v>
      </c>
      <c r="F43" s="33">
        <v>10</v>
      </c>
      <c r="G43" s="34">
        <v>9</v>
      </c>
      <c r="H43" s="33">
        <f t="shared" si="4"/>
        <v>1</v>
      </c>
      <c r="I43" s="35">
        <f t="shared" si="5"/>
        <v>0.9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</row>
    <row r="44" spans="1:21" ht="12.75" customHeight="1">
      <c r="A44" s="107"/>
      <c r="B44" s="108"/>
      <c r="C44" s="109"/>
      <c r="D44" s="31">
        <v>8945</v>
      </c>
      <c r="E44" s="32" t="s">
        <v>107</v>
      </c>
      <c r="F44" s="33">
        <v>6</v>
      </c>
      <c r="G44" s="34">
        <v>0</v>
      </c>
      <c r="H44" s="33">
        <f t="shared" si="4"/>
        <v>6</v>
      </c>
      <c r="I44" s="35">
        <f t="shared" si="5"/>
        <v>0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</row>
    <row r="45" spans="1:21" ht="12.75" customHeight="1">
      <c r="A45" s="107"/>
      <c r="B45" s="108"/>
      <c r="C45" s="109"/>
      <c r="D45" s="31">
        <v>8747</v>
      </c>
      <c r="E45" s="32" t="s">
        <v>108</v>
      </c>
      <c r="F45" s="33">
        <v>19</v>
      </c>
      <c r="G45" s="34">
        <v>15</v>
      </c>
      <c r="H45" s="33">
        <f t="shared" si="4"/>
        <v>4</v>
      </c>
      <c r="I45" s="35">
        <f t="shared" si="5"/>
        <v>0.78947368421052633</v>
      </c>
      <c r="J45" s="36"/>
      <c r="K45" s="34"/>
      <c r="L45" s="33"/>
      <c r="M45" s="35"/>
      <c r="N45" s="33"/>
      <c r="O45" s="34"/>
      <c r="P45" s="33"/>
      <c r="Q45" s="35"/>
      <c r="R45" s="33"/>
      <c r="S45" s="34"/>
      <c r="T45" s="33"/>
      <c r="U45" s="35"/>
    </row>
    <row r="46" spans="1:21" ht="12.75" customHeight="1">
      <c r="A46" s="107"/>
      <c r="B46" s="108">
        <v>9</v>
      </c>
      <c r="C46" s="31" t="s">
        <v>109</v>
      </c>
      <c r="D46" s="31">
        <v>13091</v>
      </c>
      <c r="E46" s="32" t="s">
        <v>110</v>
      </c>
      <c r="F46" s="33">
        <v>3</v>
      </c>
      <c r="G46" s="34">
        <v>2</v>
      </c>
      <c r="H46" s="33">
        <f t="shared" si="4"/>
        <v>1</v>
      </c>
      <c r="I46" s="35">
        <f t="shared" si="5"/>
        <v>0.66666666666666663</v>
      </c>
      <c r="J46" s="36">
        <v>2</v>
      </c>
      <c r="K46" s="34"/>
      <c r="L46" s="33">
        <f>J46-K46</f>
        <v>2</v>
      </c>
      <c r="M46" s="35">
        <f>K46/J46</f>
        <v>0</v>
      </c>
      <c r="N46" s="33"/>
      <c r="O46" s="34"/>
      <c r="P46" s="33"/>
      <c r="Q46" s="35"/>
      <c r="R46" s="33"/>
      <c r="S46" s="34"/>
      <c r="T46" s="33"/>
      <c r="U46" s="35"/>
    </row>
    <row r="47" spans="1:21" ht="12.75" customHeight="1">
      <c r="A47" s="107"/>
      <c r="B47" s="108"/>
      <c r="C47" s="109" t="s">
        <v>111</v>
      </c>
      <c r="D47" s="31">
        <v>8473</v>
      </c>
      <c r="E47" s="32" t="s">
        <v>112</v>
      </c>
      <c r="F47" s="33">
        <v>12</v>
      </c>
      <c r="G47" s="34">
        <v>12</v>
      </c>
      <c r="H47" s="33">
        <f t="shared" si="4"/>
        <v>0</v>
      </c>
      <c r="I47" s="35">
        <f t="shared" si="5"/>
        <v>1</v>
      </c>
      <c r="J47" s="36"/>
      <c r="K47" s="34"/>
      <c r="L47" s="33"/>
      <c r="M47" s="35"/>
      <c r="N47" s="33">
        <v>1</v>
      </c>
      <c r="O47" s="34">
        <v>1</v>
      </c>
      <c r="P47" s="33">
        <f>N47-O47</f>
        <v>0</v>
      </c>
      <c r="Q47" s="35">
        <f>O47/N47</f>
        <v>1</v>
      </c>
      <c r="R47" s="33">
        <v>0</v>
      </c>
      <c r="S47" s="34"/>
      <c r="T47" s="33">
        <f>R47-S47</f>
        <v>0</v>
      </c>
      <c r="U47" s="35" t="e">
        <f>S47/R47</f>
        <v>#DIV/0!</v>
      </c>
    </row>
    <row r="48" spans="1:21" ht="12.75" customHeight="1">
      <c r="A48" s="107"/>
      <c r="B48" s="108"/>
      <c r="C48" s="109"/>
      <c r="D48" s="31">
        <v>8639</v>
      </c>
      <c r="E48" s="32" t="s">
        <v>113</v>
      </c>
      <c r="F48" s="33">
        <v>30</v>
      </c>
      <c r="G48" s="34">
        <v>20</v>
      </c>
      <c r="H48" s="33">
        <f t="shared" si="4"/>
        <v>10</v>
      </c>
      <c r="I48" s="35">
        <f t="shared" si="5"/>
        <v>0.66666666666666663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</row>
    <row r="49" spans="1:21" ht="12.75" customHeight="1">
      <c r="A49" s="107"/>
      <c r="B49" s="108">
        <v>10</v>
      </c>
      <c r="C49" s="109" t="s">
        <v>114</v>
      </c>
      <c r="D49" s="31">
        <v>1981</v>
      </c>
      <c r="E49" s="32" t="s">
        <v>115</v>
      </c>
      <c r="F49" s="33">
        <v>5</v>
      </c>
      <c r="G49" s="34">
        <v>1</v>
      </c>
      <c r="H49" s="33">
        <f t="shared" si="4"/>
        <v>4</v>
      </c>
      <c r="I49" s="35">
        <f t="shared" si="5"/>
        <v>0.2</v>
      </c>
      <c r="J49" s="36"/>
      <c r="K49" s="34"/>
      <c r="L49" s="33"/>
      <c r="M49" s="35"/>
      <c r="N49" s="33"/>
      <c r="O49" s="34"/>
      <c r="P49" s="33"/>
      <c r="Q49" s="35"/>
      <c r="R49" s="33"/>
      <c r="S49" s="34"/>
      <c r="T49" s="33"/>
      <c r="U49" s="35"/>
    </row>
    <row r="50" spans="1:21" ht="12.75" customHeight="1">
      <c r="A50" s="107"/>
      <c r="B50" s="108"/>
      <c r="C50" s="109"/>
      <c r="D50" s="31">
        <v>1944</v>
      </c>
      <c r="E50" s="32" t="s">
        <v>116</v>
      </c>
      <c r="F50" s="33">
        <v>9</v>
      </c>
      <c r="G50" s="34">
        <v>9</v>
      </c>
      <c r="H50" s="33">
        <f t="shared" si="4"/>
        <v>0</v>
      </c>
      <c r="I50" s="35">
        <f t="shared" si="5"/>
        <v>1</v>
      </c>
      <c r="J50" s="36">
        <v>14</v>
      </c>
      <c r="K50" s="34">
        <v>14</v>
      </c>
      <c r="L50" s="33">
        <f>J50-K50</f>
        <v>0</v>
      </c>
      <c r="M50" s="35">
        <f>K50/J50</f>
        <v>1</v>
      </c>
      <c r="N50" s="33"/>
      <c r="O50" s="34"/>
      <c r="P50" s="33"/>
      <c r="Q50" s="35"/>
      <c r="R50" s="33"/>
      <c r="S50" s="34"/>
      <c r="T50" s="33"/>
      <c r="U50" s="35"/>
    </row>
    <row r="51" spans="1:21" ht="12.75" customHeight="1">
      <c r="A51" s="107"/>
      <c r="B51" s="108"/>
      <c r="C51" s="109"/>
      <c r="D51" s="31">
        <v>2038</v>
      </c>
      <c r="E51" s="32" t="s">
        <v>117</v>
      </c>
      <c r="F51" s="33">
        <v>8</v>
      </c>
      <c r="G51" s="34">
        <v>4</v>
      </c>
      <c r="H51" s="33">
        <f t="shared" si="4"/>
        <v>4</v>
      </c>
      <c r="I51" s="35">
        <f t="shared" si="5"/>
        <v>0.5</v>
      </c>
      <c r="J51" s="36"/>
      <c r="K51" s="34"/>
      <c r="L51" s="33"/>
      <c r="M51" s="35"/>
      <c r="N51" s="33">
        <v>2</v>
      </c>
      <c r="O51" s="34">
        <v>1</v>
      </c>
      <c r="P51" s="33">
        <f>N51-O51</f>
        <v>1</v>
      </c>
      <c r="Q51" s="35">
        <f>O51/N51</f>
        <v>0.5</v>
      </c>
      <c r="R51" s="33"/>
      <c r="S51" s="34"/>
      <c r="T51" s="33"/>
      <c r="U51" s="35"/>
    </row>
    <row r="52" spans="1:21" ht="12.75" customHeight="1">
      <c r="A52" s="107"/>
      <c r="B52" s="108"/>
      <c r="C52" s="109"/>
      <c r="D52" s="31">
        <v>1987</v>
      </c>
      <c r="E52" s="32" t="s">
        <v>118</v>
      </c>
      <c r="F52" s="33">
        <v>14</v>
      </c>
      <c r="G52" s="34">
        <v>14</v>
      </c>
      <c r="H52" s="33">
        <f t="shared" si="4"/>
        <v>0</v>
      </c>
      <c r="I52" s="35">
        <f t="shared" si="5"/>
        <v>1</v>
      </c>
      <c r="J52" s="36">
        <v>5</v>
      </c>
      <c r="K52" s="34">
        <v>5</v>
      </c>
      <c r="L52" s="33">
        <f>J52-K52</f>
        <v>0</v>
      </c>
      <c r="M52" s="35">
        <f>K52/J52</f>
        <v>1</v>
      </c>
      <c r="N52" s="33">
        <v>5</v>
      </c>
      <c r="O52" s="34">
        <v>4</v>
      </c>
      <c r="P52" s="33">
        <f>N52-O52</f>
        <v>1</v>
      </c>
      <c r="Q52" s="35">
        <f>O52/N52</f>
        <v>0.8</v>
      </c>
      <c r="R52" s="33"/>
      <c r="S52" s="34"/>
      <c r="T52" s="33"/>
      <c r="U52" s="35"/>
    </row>
    <row r="53" spans="1:21" ht="12.75" customHeight="1">
      <c r="A53" s="107"/>
      <c r="B53" s="108"/>
      <c r="C53" s="109"/>
      <c r="D53" s="31">
        <v>2055</v>
      </c>
      <c r="E53" s="32" t="s">
        <v>119</v>
      </c>
      <c r="F53" s="33">
        <v>5</v>
      </c>
      <c r="G53" s="34">
        <v>5</v>
      </c>
      <c r="H53" s="33">
        <f t="shared" si="4"/>
        <v>0</v>
      </c>
      <c r="I53" s="35">
        <f t="shared" si="5"/>
        <v>1</v>
      </c>
      <c r="J53" s="36">
        <v>1</v>
      </c>
      <c r="K53" s="34">
        <v>1</v>
      </c>
      <c r="L53" s="33">
        <f>J53-K53</f>
        <v>0</v>
      </c>
      <c r="M53" s="35">
        <f>K53/J53</f>
        <v>1</v>
      </c>
      <c r="N53" s="33">
        <v>2</v>
      </c>
      <c r="O53" s="34">
        <v>0</v>
      </c>
      <c r="P53" s="33">
        <f>N53-O53</f>
        <v>2</v>
      </c>
      <c r="Q53" s="35">
        <f>O53/N53</f>
        <v>0</v>
      </c>
      <c r="R53" s="33"/>
      <c r="S53" s="34"/>
      <c r="T53" s="33"/>
      <c r="U53" s="35"/>
    </row>
    <row r="54" spans="1:21" ht="12.75" customHeight="1">
      <c r="A54" s="107"/>
      <c r="B54" s="30">
        <v>20</v>
      </c>
      <c r="C54" s="31" t="s">
        <v>120</v>
      </c>
      <c r="D54" s="31">
        <v>17277</v>
      </c>
      <c r="E54" s="32" t="s">
        <v>121</v>
      </c>
      <c r="F54" s="33">
        <v>20</v>
      </c>
      <c r="G54" s="34">
        <v>20</v>
      </c>
      <c r="H54" s="33">
        <f t="shared" si="4"/>
        <v>0</v>
      </c>
      <c r="I54" s="35">
        <f t="shared" si="5"/>
        <v>1</v>
      </c>
      <c r="J54" s="36"/>
      <c r="K54" s="34"/>
      <c r="L54" s="33"/>
      <c r="M54" s="35"/>
      <c r="N54" s="33"/>
      <c r="O54" s="34"/>
      <c r="P54" s="33"/>
      <c r="Q54" s="35"/>
      <c r="R54" s="33"/>
      <c r="S54" s="34"/>
      <c r="T54" s="33"/>
      <c r="U54" s="35"/>
    </row>
    <row r="55" spans="1:21" s="29" customFormat="1" ht="12.75" customHeight="1">
      <c r="A55" s="106" t="s">
        <v>122</v>
      </c>
      <c r="B55" s="106"/>
      <c r="C55" s="106"/>
      <c r="D55" s="106"/>
      <c r="E55" s="106"/>
      <c r="F55" s="27">
        <f>SUM(F40:F54)</f>
        <v>169</v>
      </c>
      <c r="G55" s="27">
        <f>SUM(G40:G54)</f>
        <v>130</v>
      </c>
      <c r="H55" s="27">
        <f>SUM(H40:H54)</f>
        <v>39</v>
      </c>
      <c r="I55" s="28">
        <f t="shared" si="5"/>
        <v>0.76923076923076927</v>
      </c>
      <c r="J55" s="27">
        <f>SUM(J40:J54)</f>
        <v>22</v>
      </c>
      <c r="K55" s="27">
        <f>SUM(K40:K54)</f>
        <v>20</v>
      </c>
      <c r="L55" s="27">
        <f>SUM(L40:L54)</f>
        <v>2</v>
      </c>
      <c r="M55" s="28">
        <f>K55/J55</f>
        <v>0.90909090909090906</v>
      </c>
      <c r="N55" s="27">
        <f>SUM(N40:N54)</f>
        <v>20</v>
      </c>
      <c r="O55" s="27">
        <f>SUM(O40:O54)</f>
        <v>9</v>
      </c>
      <c r="P55" s="27">
        <f>N55-O55</f>
        <v>11</v>
      </c>
      <c r="Q55" s="28">
        <f>O55/N55</f>
        <v>0.45</v>
      </c>
      <c r="R55" s="27">
        <f>SUM(R40:R54)</f>
        <v>0</v>
      </c>
      <c r="S55" s="27">
        <f>SUM(S40:S54)</f>
        <v>0</v>
      </c>
      <c r="T55" s="27">
        <f>R55-S55</f>
        <v>0</v>
      </c>
      <c r="U55" s="28" t="e">
        <f>S55/R55</f>
        <v>#DIV/0!</v>
      </c>
    </row>
    <row r="56" spans="1:21" ht="12.75" customHeight="1">
      <c r="A56" s="110" t="s">
        <v>123</v>
      </c>
      <c r="B56" s="111">
        <v>11</v>
      </c>
      <c r="C56" s="112" t="s">
        <v>124</v>
      </c>
      <c r="D56" s="38">
        <v>1643</v>
      </c>
      <c r="E56" s="39" t="s">
        <v>125</v>
      </c>
      <c r="F56" s="40">
        <v>7</v>
      </c>
      <c r="G56" s="41">
        <v>7</v>
      </c>
      <c r="H56" s="40">
        <f t="shared" ref="H56:H71" si="6">F56-G56</f>
        <v>0</v>
      </c>
      <c r="I56" s="42">
        <f t="shared" si="5"/>
        <v>1</v>
      </c>
      <c r="J56" s="40">
        <v>3</v>
      </c>
      <c r="K56" s="41"/>
      <c r="L56" s="40">
        <f>J56-K56</f>
        <v>3</v>
      </c>
      <c r="M56" s="42">
        <f>K56/J56</f>
        <v>0</v>
      </c>
      <c r="N56" s="40">
        <v>3</v>
      </c>
      <c r="O56" s="41">
        <v>1</v>
      </c>
      <c r="P56" s="40">
        <v>3</v>
      </c>
      <c r="Q56" s="42">
        <f>O56/N56</f>
        <v>0.33333333333333331</v>
      </c>
      <c r="R56" s="42"/>
      <c r="S56" s="43"/>
      <c r="T56" s="42"/>
      <c r="U56" s="42"/>
    </row>
    <row r="57" spans="1:21" ht="12.75" customHeight="1">
      <c r="A57" s="110"/>
      <c r="B57" s="111"/>
      <c r="C57" s="112"/>
      <c r="D57" s="38">
        <v>1634</v>
      </c>
      <c r="E57" s="39" t="s">
        <v>126</v>
      </c>
      <c r="F57" s="40">
        <v>7</v>
      </c>
      <c r="G57" s="41">
        <v>7</v>
      </c>
      <c r="H57" s="40">
        <f t="shared" si="6"/>
        <v>0</v>
      </c>
      <c r="I57" s="42">
        <f t="shared" si="5"/>
        <v>1</v>
      </c>
      <c r="J57" s="40">
        <v>3</v>
      </c>
      <c r="K57" s="41">
        <v>2</v>
      </c>
      <c r="L57" s="40">
        <f>J57-K57</f>
        <v>1</v>
      </c>
      <c r="M57" s="42">
        <f>K57/J57</f>
        <v>0.66666666666666663</v>
      </c>
      <c r="N57" s="40"/>
      <c r="O57" s="41"/>
      <c r="P57" s="40"/>
      <c r="Q57" s="42"/>
      <c r="R57" s="42"/>
      <c r="S57" s="43"/>
      <c r="T57" s="42"/>
      <c r="U57" s="42"/>
    </row>
    <row r="58" spans="1:21" ht="12.75" customHeight="1">
      <c r="A58" s="110"/>
      <c r="B58" s="111">
        <v>12</v>
      </c>
      <c r="C58" s="112" t="s">
        <v>127</v>
      </c>
      <c r="D58" s="38">
        <v>17694</v>
      </c>
      <c r="E58" s="39" t="s">
        <v>128</v>
      </c>
      <c r="F58" s="40">
        <v>10</v>
      </c>
      <c r="G58" s="41">
        <v>10</v>
      </c>
      <c r="H58" s="40">
        <f t="shared" si="6"/>
        <v>0</v>
      </c>
      <c r="I58" s="42">
        <f t="shared" si="5"/>
        <v>1</v>
      </c>
      <c r="J58" s="40"/>
      <c r="K58" s="41"/>
      <c r="L58" s="40"/>
      <c r="M58" s="42"/>
      <c r="N58" s="40">
        <v>2</v>
      </c>
      <c r="O58" s="41">
        <v>2</v>
      </c>
      <c r="P58" s="40">
        <f>N58-O58</f>
        <v>0</v>
      </c>
      <c r="Q58" s="42">
        <f>O58/N58</f>
        <v>1</v>
      </c>
      <c r="R58" s="42"/>
      <c r="S58" s="43"/>
      <c r="T58" s="42"/>
      <c r="U58" s="42"/>
    </row>
    <row r="59" spans="1:21" ht="12.75" customHeight="1">
      <c r="A59" s="110"/>
      <c r="B59" s="111"/>
      <c r="C59" s="112"/>
      <c r="D59" s="38">
        <v>17724</v>
      </c>
      <c r="E59" s="39" t="s">
        <v>129</v>
      </c>
      <c r="F59" s="40">
        <v>10</v>
      </c>
      <c r="G59" s="41">
        <v>10</v>
      </c>
      <c r="H59" s="40">
        <f t="shared" si="6"/>
        <v>0</v>
      </c>
      <c r="I59" s="42">
        <f t="shared" si="5"/>
        <v>1</v>
      </c>
      <c r="J59" s="40"/>
      <c r="K59" s="41"/>
      <c r="L59" s="40"/>
      <c r="M59" s="42"/>
      <c r="N59" s="40"/>
      <c r="O59" s="41" t="s">
        <v>94</v>
      </c>
      <c r="P59" s="40"/>
      <c r="Q59" s="42"/>
      <c r="R59" s="42"/>
      <c r="S59" s="43"/>
      <c r="T59" s="42"/>
      <c r="U59" s="42"/>
    </row>
    <row r="60" spans="1:21" ht="12.75" customHeight="1">
      <c r="A60" s="110"/>
      <c r="B60" s="111"/>
      <c r="C60" s="112"/>
      <c r="D60" s="38">
        <v>17695</v>
      </c>
      <c r="E60" s="39" t="s">
        <v>130</v>
      </c>
      <c r="F60" s="40">
        <v>10</v>
      </c>
      <c r="G60" s="41">
        <v>10</v>
      </c>
      <c r="H60" s="40">
        <f t="shared" si="6"/>
        <v>0</v>
      </c>
      <c r="I60" s="42">
        <f t="shared" si="5"/>
        <v>1</v>
      </c>
      <c r="J60" s="40"/>
      <c r="K60" s="41"/>
      <c r="L60" s="40"/>
      <c r="M60" s="42"/>
      <c r="N60" s="40">
        <v>2</v>
      </c>
      <c r="O60" s="41">
        <v>2</v>
      </c>
      <c r="P60" s="40">
        <f>N60-O60</f>
        <v>0</v>
      </c>
      <c r="Q60" s="42">
        <f>O60/N60</f>
        <v>1</v>
      </c>
      <c r="R60" s="42"/>
      <c r="S60" s="43"/>
      <c r="T60" s="42"/>
      <c r="U60" s="42"/>
    </row>
    <row r="61" spans="1:21" ht="12.75" customHeight="1">
      <c r="A61" s="110"/>
      <c r="B61" s="111"/>
      <c r="C61" s="112"/>
      <c r="D61" s="38">
        <v>24293</v>
      </c>
      <c r="E61" s="39" t="s">
        <v>131</v>
      </c>
      <c r="F61" s="40">
        <v>4</v>
      </c>
      <c r="G61" s="41">
        <v>3</v>
      </c>
      <c r="H61" s="40">
        <f t="shared" si="6"/>
        <v>1</v>
      </c>
      <c r="I61" s="42">
        <f t="shared" si="5"/>
        <v>0.75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</row>
    <row r="62" spans="1:21" ht="12.75" customHeight="1">
      <c r="A62" s="110"/>
      <c r="B62" s="111">
        <v>13</v>
      </c>
      <c r="C62" s="112" t="s">
        <v>132</v>
      </c>
      <c r="D62" s="38">
        <v>2631</v>
      </c>
      <c r="E62" s="39" t="s">
        <v>133</v>
      </c>
      <c r="F62" s="40">
        <v>8</v>
      </c>
      <c r="G62" s="41">
        <v>5</v>
      </c>
      <c r="H62" s="40">
        <f t="shared" si="6"/>
        <v>3</v>
      </c>
      <c r="I62" s="42">
        <f t="shared" ref="I62:I88" si="7">G62/F62</f>
        <v>0.625</v>
      </c>
      <c r="J62" s="40"/>
      <c r="K62" s="41"/>
      <c r="L62" s="40"/>
      <c r="M62" s="42"/>
      <c r="N62" s="40"/>
      <c r="O62" s="41"/>
      <c r="P62" s="40"/>
      <c r="Q62" s="42"/>
      <c r="R62" s="42"/>
      <c r="S62" s="43"/>
      <c r="T62" s="42"/>
      <c r="U62" s="42"/>
    </row>
    <row r="63" spans="1:21" ht="12.75" customHeight="1">
      <c r="A63" s="110"/>
      <c r="B63" s="111"/>
      <c r="C63" s="112"/>
      <c r="D63" s="38">
        <v>2619</v>
      </c>
      <c r="E63" s="39" t="s">
        <v>134</v>
      </c>
      <c r="F63" s="40">
        <v>8</v>
      </c>
      <c r="G63" s="41">
        <v>8</v>
      </c>
      <c r="H63" s="40">
        <f t="shared" si="6"/>
        <v>0</v>
      </c>
      <c r="I63" s="42">
        <f t="shared" si="7"/>
        <v>1</v>
      </c>
      <c r="J63" s="40">
        <v>2</v>
      </c>
      <c r="K63" s="41"/>
      <c r="L63" s="40">
        <f>J63-K63</f>
        <v>2</v>
      </c>
      <c r="M63" s="42">
        <f>K63/J63</f>
        <v>0</v>
      </c>
      <c r="N63" s="40"/>
      <c r="O63" s="41"/>
      <c r="P63" s="40"/>
      <c r="Q63" s="42"/>
      <c r="R63" s="42"/>
      <c r="S63" s="43"/>
      <c r="T63" s="42"/>
      <c r="U63" s="42"/>
    </row>
    <row r="64" spans="1:21" ht="12.75" customHeight="1">
      <c r="A64" s="110"/>
      <c r="B64" s="37">
        <v>14</v>
      </c>
      <c r="C64" s="38" t="s">
        <v>135</v>
      </c>
      <c r="D64" s="38">
        <v>13825</v>
      </c>
      <c r="E64" s="39" t="s">
        <v>136</v>
      </c>
      <c r="F64" s="40">
        <v>10</v>
      </c>
      <c r="G64" s="41">
        <v>8</v>
      </c>
      <c r="H64" s="40">
        <f t="shared" si="6"/>
        <v>2</v>
      </c>
      <c r="I64" s="42">
        <f t="shared" si="7"/>
        <v>0.8</v>
      </c>
      <c r="J64" s="40"/>
      <c r="K64" s="41"/>
      <c r="L64" s="40"/>
      <c r="M64" s="42"/>
      <c r="N64" s="40">
        <v>1</v>
      </c>
      <c r="O64" s="41">
        <v>0</v>
      </c>
      <c r="P64" s="40">
        <f>N64-O64</f>
        <v>1</v>
      </c>
      <c r="Q64" s="42">
        <f>O64/N64</f>
        <v>0</v>
      </c>
      <c r="R64" s="42"/>
      <c r="S64" s="43"/>
      <c r="T64" s="42"/>
      <c r="U64" s="42"/>
    </row>
    <row r="65" spans="1:22" ht="12.75" customHeight="1">
      <c r="A65" s="110"/>
      <c r="B65" s="111">
        <v>15</v>
      </c>
      <c r="C65" s="112" t="s">
        <v>137</v>
      </c>
      <c r="D65" s="38">
        <v>12228</v>
      </c>
      <c r="E65" s="39" t="s">
        <v>138</v>
      </c>
      <c r="F65" s="40">
        <v>6</v>
      </c>
      <c r="G65" s="41">
        <v>6</v>
      </c>
      <c r="H65" s="40">
        <f t="shared" si="6"/>
        <v>0</v>
      </c>
      <c r="I65" s="42">
        <f t="shared" si="7"/>
        <v>1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</row>
    <row r="66" spans="1:22" ht="12.75" customHeight="1">
      <c r="A66" s="110"/>
      <c r="B66" s="111"/>
      <c r="C66" s="112"/>
      <c r="D66" s="38">
        <v>12515</v>
      </c>
      <c r="E66" s="39" t="s">
        <v>139</v>
      </c>
      <c r="F66" s="40">
        <v>6</v>
      </c>
      <c r="G66" s="41">
        <v>6</v>
      </c>
      <c r="H66" s="40">
        <f t="shared" si="6"/>
        <v>0</v>
      </c>
      <c r="I66" s="42">
        <f t="shared" si="7"/>
        <v>1</v>
      </c>
      <c r="J66" s="40"/>
      <c r="K66" s="41"/>
      <c r="L66" s="40"/>
      <c r="M66" s="42"/>
      <c r="N66" s="40"/>
      <c r="O66" s="41"/>
      <c r="P66" s="40"/>
      <c r="Q66" s="42"/>
      <c r="R66" s="42"/>
      <c r="S66" s="43"/>
      <c r="T66" s="42"/>
      <c r="U66" s="42"/>
    </row>
    <row r="67" spans="1:22" ht="12.75" customHeight="1">
      <c r="A67" s="110"/>
      <c r="B67" s="111"/>
      <c r="C67" s="112"/>
      <c r="D67" s="38">
        <v>12127</v>
      </c>
      <c r="E67" s="39" t="s">
        <v>140</v>
      </c>
      <c r="F67" s="40">
        <v>8</v>
      </c>
      <c r="G67" s="41">
        <v>8</v>
      </c>
      <c r="H67" s="40">
        <f t="shared" si="6"/>
        <v>0</v>
      </c>
      <c r="I67" s="42">
        <f t="shared" si="7"/>
        <v>1</v>
      </c>
      <c r="J67" s="40"/>
      <c r="K67" s="41"/>
      <c r="L67" s="40"/>
      <c r="M67" s="42"/>
      <c r="N67" s="40">
        <v>6</v>
      </c>
      <c r="O67" s="41">
        <v>4</v>
      </c>
      <c r="P67" s="40">
        <f>N67-O67</f>
        <v>2</v>
      </c>
      <c r="Q67" s="42">
        <f>O67/N67</f>
        <v>0.66666666666666663</v>
      </c>
      <c r="R67" s="42"/>
      <c r="S67" s="43"/>
      <c r="T67" s="42"/>
      <c r="U67" s="42"/>
    </row>
    <row r="68" spans="1:22" ht="12.75" customHeight="1">
      <c r="A68" s="110"/>
      <c r="B68" s="111"/>
      <c r="C68" s="112"/>
      <c r="D68" s="38">
        <v>12227</v>
      </c>
      <c r="E68" s="39" t="s">
        <v>141</v>
      </c>
      <c r="F68" s="40">
        <v>14</v>
      </c>
      <c r="G68" s="41">
        <v>12</v>
      </c>
      <c r="H68" s="40">
        <f t="shared" si="6"/>
        <v>2</v>
      </c>
      <c r="I68" s="42">
        <f t="shared" si="7"/>
        <v>0.8571428571428571</v>
      </c>
      <c r="J68" s="40"/>
      <c r="K68" s="41"/>
      <c r="L68" s="40"/>
      <c r="M68" s="42"/>
      <c r="N68" s="40">
        <v>2</v>
      </c>
      <c r="O68" s="41">
        <v>0</v>
      </c>
      <c r="P68" s="40">
        <f>N68-O68</f>
        <v>2</v>
      </c>
      <c r="Q68" s="42">
        <f>O68/N68</f>
        <v>0</v>
      </c>
      <c r="R68" s="42"/>
      <c r="S68" s="43"/>
      <c r="T68" s="42"/>
      <c r="U68" s="42"/>
    </row>
    <row r="69" spans="1:22" ht="12.75" customHeight="1">
      <c r="A69" s="110"/>
      <c r="B69" s="111"/>
      <c r="C69" s="112"/>
      <c r="D69" s="38"/>
      <c r="E69" s="39" t="s">
        <v>251</v>
      </c>
      <c r="F69" s="40">
        <v>10</v>
      </c>
      <c r="G69" s="41">
        <v>0</v>
      </c>
      <c r="H69" s="40">
        <f t="shared" si="6"/>
        <v>10</v>
      </c>
      <c r="I69" s="42">
        <f t="shared" si="7"/>
        <v>0</v>
      </c>
      <c r="J69" s="40"/>
      <c r="K69" s="41"/>
      <c r="L69" s="40"/>
      <c r="M69" s="42"/>
      <c r="N69" s="40"/>
      <c r="O69" s="41"/>
      <c r="P69" s="40"/>
      <c r="Q69" s="42"/>
      <c r="R69" s="42"/>
      <c r="S69" s="43"/>
      <c r="T69" s="42"/>
      <c r="U69" s="42"/>
    </row>
    <row r="70" spans="1:22" ht="12.75" customHeight="1">
      <c r="A70" s="110"/>
      <c r="B70" s="111"/>
      <c r="C70" s="112"/>
      <c r="D70" s="38">
        <v>12100</v>
      </c>
      <c r="E70" s="39" t="s">
        <v>142</v>
      </c>
      <c r="F70" s="40">
        <v>22</v>
      </c>
      <c r="G70" s="41">
        <v>17</v>
      </c>
      <c r="H70" s="40">
        <f t="shared" si="6"/>
        <v>5</v>
      </c>
      <c r="I70" s="42">
        <f t="shared" si="7"/>
        <v>0.77272727272727271</v>
      </c>
      <c r="J70" s="40"/>
      <c r="K70" s="41"/>
      <c r="L70" s="40"/>
      <c r="M70" s="42"/>
      <c r="N70" s="40">
        <v>2</v>
      </c>
      <c r="O70" s="41">
        <v>1</v>
      </c>
      <c r="P70" s="40">
        <f>N70-O70</f>
        <v>1</v>
      </c>
      <c r="Q70" s="42">
        <f>O70/N70</f>
        <v>0.5</v>
      </c>
      <c r="R70" s="42"/>
      <c r="S70" s="43"/>
      <c r="T70" s="42"/>
      <c r="U70" s="42"/>
    </row>
    <row r="71" spans="1:22" ht="12.75" customHeight="1">
      <c r="A71" s="110"/>
      <c r="B71" s="111"/>
      <c r="C71" s="38" t="s">
        <v>143</v>
      </c>
      <c r="D71" s="38">
        <v>16816</v>
      </c>
      <c r="E71" s="39" t="s">
        <v>144</v>
      </c>
      <c r="F71" s="40">
        <v>15</v>
      </c>
      <c r="G71" s="41">
        <v>9</v>
      </c>
      <c r="H71" s="40">
        <f t="shared" si="6"/>
        <v>6</v>
      </c>
      <c r="I71" s="42">
        <f t="shared" si="7"/>
        <v>0.6</v>
      </c>
      <c r="J71" s="40"/>
      <c r="K71" s="41"/>
      <c r="L71" s="40"/>
      <c r="M71" s="42"/>
      <c r="N71" s="40">
        <v>2</v>
      </c>
      <c r="O71" s="41">
        <v>1</v>
      </c>
      <c r="P71" s="40">
        <f>N71-O71</f>
        <v>1</v>
      </c>
      <c r="Q71" s="42">
        <f>O71/N71</f>
        <v>0.5</v>
      </c>
      <c r="R71" s="142">
        <v>2</v>
      </c>
      <c r="S71" s="43"/>
      <c r="T71" s="42">
        <f>S71/R71</f>
        <v>0</v>
      </c>
      <c r="U71" s="42"/>
    </row>
    <row r="72" spans="1:22" s="44" customFormat="1" ht="12.75" customHeight="1">
      <c r="A72" s="106" t="s">
        <v>145</v>
      </c>
      <c r="B72" s="106"/>
      <c r="C72" s="106"/>
      <c r="D72" s="106"/>
      <c r="E72" s="106"/>
      <c r="F72" s="27">
        <f>SUM(F56:F71)</f>
        <v>155</v>
      </c>
      <c r="G72" s="27">
        <f>SUM(G56:G71)</f>
        <v>126</v>
      </c>
      <c r="H72" s="27">
        <f>SUM(H56:H71)</f>
        <v>29</v>
      </c>
      <c r="I72" s="28">
        <f t="shared" si="7"/>
        <v>0.81290322580645158</v>
      </c>
      <c r="J72" s="27">
        <f>SUM(J56:J71)</f>
        <v>8</v>
      </c>
      <c r="K72" s="27">
        <f>SUM(K56:K71)</f>
        <v>2</v>
      </c>
      <c r="L72" s="27">
        <f>J72-K72</f>
        <v>6</v>
      </c>
      <c r="M72" s="28">
        <f>K72/J72</f>
        <v>0.25</v>
      </c>
      <c r="N72" s="27">
        <f>SUM(N56:N71)</f>
        <v>20</v>
      </c>
      <c r="O72" s="27">
        <f>SUM(O56:O71)</f>
        <v>11</v>
      </c>
      <c r="P72" s="27">
        <f>SUM(P56:P71)</f>
        <v>10</v>
      </c>
      <c r="Q72" s="28">
        <f>O72/N72</f>
        <v>0.55000000000000004</v>
      </c>
      <c r="R72" s="28"/>
      <c r="S72" s="28"/>
      <c r="T72" s="28"/>
      <c r="U72" s="28"/>
    </row>
    <row r="73" spans="1:22" ht="12.75" customHeight="1">
      <c r="A73" s="113" t="s">
        <v>146</v>
      </c>
      <c r="B73" s="114">
        <v>16</v>
      </c>
      <c r="C73" s="99" t="s">
        <v>147</v>
      </c>
      <c r="D73" s="17">
        <v>254</v>
      </c>
      <c r="E73" s="46" t="s">
        <v>148</v>
      </c>
      <c r="F73" s="47">
        <v>2</v>
      </c>
      <c r="G73" s="48">
        <v>0</v>
      </c>
      <c r="H73" s="47">
        <f t="shared" ref="H73:H86" si="8">F73-G73</f>
        <v>2</v>
      </c>
      <c r="I73" s="49">
        <f t="shared" si="7"/>
        <v>0</v>
      </c>
      <c r="J73" s="50"/>
      <c r="K73" s="48"/>
      <c r="L73" s="47"/>
      <c r="M73" s="49"/>
      <c r="N73" s="47">
        <v>2</v>
      </c>
      <c r="O73" s="48">
        <v>1</v>
      </c>
      <c r="P73" s="47">
        <f>N73-O73</f>
        <v>1</v>
      </c>
      <c r="Q73" s="49">
        <f>O73/N73</f>
        <v>0.5</v>
      </c>
      <c r="R73" s="49"/>
      <c r="S73" s="51"/>
      <c r="T73" s="49"/>
      <c r="U73" s="49"/>
    </row>
    <row r="74" spans="1:22" ht="12.75" customHeight="1">
      <c r="A74" s="113"/>
      <c r="B74" s="114"/>
      <c r="C74" s="99"/>
      <c r="D74" s="17">
        <v>348</v>
      </c>
      <c r="E74" s="46" t="s">
        <v>149</v>
      </c>
      <c r="F74" s="47">
        <v>14</v>
      </c>
      <c r="G74" s="48">
        <v>14</v>
      </c>
      <c r="H74" s="47">
        <f t="shared" si="8"/>
        <v>0</v>
      </c>
      <c r="I74" s="49">
        <f t="shared" si="7"/>
        <v>1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</row>
    <row r="75" spans="1:22" ht="12.75" customHeight="1">
      <c r="A75" s="113"/>
      <c r="B75" s="114"/>
      <c r="C75" s="99" t="s">
        <v>150</v>
      </c>
      <c r="D75" s="17">
        <v>646</v>
      </c>
      <c r="E75" s="46" t="s">
        <v>151</v>
      </c>
      <c r="F75" s="47">
        <v>5</v>
      </c>
      <c r="G75" s="48">
        <v>5</v>
      </c>
      <c r="H75" s="47">
        <f t="shared" si="8"/>
        <v>0</v>
      </c>
      <c r="I75" s="49">
        <f t="shared" si="7"/>
        <v>1</v>
      </c>
      <c r="J75" s="50">
        <v>5</v>
      </c>
      <c r="K75" s="48">
        <v>1</v>
      </c>
      <c r="L75" s="47">
        <f>J75-K75</f>
        <v>4</v>
      </c>
      <c r="M75" s="49">
        <f>K75/J75</f>
        <v>0.2</v>
      </c>
      <c r="N75" s="47"/>
      <c r="O75" s="48"/>
      <c r="P75" s="47"/>
      <c r="Q75" s="49"/>
      <c r="R75" s="49"/>
      <c r="S75" s="51"/>
      <c r="T75" s="49"/>
      <c r="U75" s="49"/>
    </row>
    <row r="76" spans="1:22" ht="12.75" customHeight="1">
      <c r="A76" s="113"/>
      <c r="B76" s="114"/>
      <c r="C76" s="99"/>
      <c r="D76" s="17">
        <v>656</v>
      </c>
      <c r="E76" s="46" t="s">
        <v>152</v>
      </c>
      <c r="F76" s="47">
        <v>31</v>
      </c>
      <c r="G76" s="48">
        <v>31</v>
      </c>
      <c r="H76" s="47">
        <f t="shared" si="8"/>
        <v>0</v>
      </c>
      <c r="I76" s="49">
        <f t="shared" si="7"/>
        <v>1</v>
      </c>
      <c r="J76" s="50"/>
      <c r="K76" s="48"/>
      <c r="L76" s="47"/>
      <c r="M76" s="49"/>
      <c r="N76" s="47"/>
      <c r="O76" s="48"/>
      <c r="P76" s="47"/>
      <c r="Q76" s="49"/>
      <c r="R76" s="49"/>
      <c r="S76" s="51"/>
      <c r="T76" s="49"/>
      <c r="U76" s="49"/>
    </row>
    <row r="77" spans="1:22" ht="12.75" customHeight="1">
      <c r="A77" s="113"/>
      <c r="B77" s="114">
        <v>17</v>
      </c>
      <c r="C77" s="99" t="s">
        <v>153</v>
      </c>
      <c r="D77" s="17">
        <v>10886</v>
      </c>
      <c r="E77" s="46" t="s">
        <v>154</v>
      </c>
      <c r="F77" s="47">
        <v>15</v>
      </c>
      <c r="G77" s="48">
        <v>15</v>
      </c>
      <c r="H77" s="47">
        <f t="shared" si="8"/>
        <v>0</v>
      </c>
      <c r="I77" s="49">
        <f t="shared" si="7"/>
        <v>1</v>
      </c>
      <c r="J77" s="50">
        <v>2</v>
      </c>
      <c r="K77" s="48">
        <v>2</v>
      </c>
      <c r="L77" s="47">
        <f>J77-K77</f>
        <v>0</v>
      </c>
      <c r="M77" s="49">
        <f>K77/J77</f>
        <v>1</v>
      </c>
      <c r="N77" s="47">
        <v>1</v>
      </c>
      <c r="O77" s="48">
        <v>0</v>
      </c>
      <c r="P77" s="47">
        <f>N77-O77</f>
        <v>1</v>
      </c>
      <c r="Q77" s="49">
        <f>O77/N77</f>
        <v>0</v>
      </c>
      <c r="R77" s="49"/>
      <c r="S77" s="51"/>
      <c r="T77" s="49"/>
      <c r="U77" s="49"/>
    </row>
    <row r="78" spans="1:22" ht="12.75" customHeight="1">
      <c r="A78" s="113"/>
      <c r="B78" s="114"/>
      <c r="C78" s="99"/>
      <c r="D78" s="17">
        <v>10723</v>
      </c>
      <c r="E78" s="46" t="s">
        <v>155</v>
      </c>
      <c r="F78" s="47">
        <v>17</v>
      </c>
      <c r="G78" s="48">
        <v>5</v>
      </c>
      <c r="H78" s="47">
        <f t="shared" si="8"/>
        <v>12</v>
      </c>
      <c r="I78" s="49">
        <f t="shared" si="7"/>
        <v>0.29411764705882354</v>
      </c>
      <c r="J78" s="50"/>
      <c r="K78" s="48"/>
      <c r="L78" s="47"/>
      <c r="M78" s="49"/>
      <c r="N78" s="47">
        <v>5</v>
      </c>
      <c r="O78" s="48">
        <v>5</v>
      </c>
      <c r="P78" s="47">
        <f>N78-O78</f>
        <v>0</v>
      </c>
      <c r="Q78" s="49">
        <f>O78/N78</f>
        <v>1</v>
      </c>
      <c r="R78" s="49"/>
      <c r="S78" s="51"/>
      <c r="T78" s="49"/>
      <c r="U78" s="49"/>
    </row>
    <row r="79" spans="1:22" ht="12.75" customHeight="1">
      <c r="A79" s="113"/>
      <c r="B79" s="114"/>
      <c r="C79" s="99"/>
      <c r="D79" s="17">
        <v>10888</v>
      </c>
      <c r="E79" s="46" t="s">
        <v>156</v>
      </c>
      <c r="F79" s="47">
        <v>7</v>
      </c>
      <c r="G79" s="48">
        <v>0</v>
      </c>
      <c r="H79" s="47">
        <f t="shared" si="8"/>
        <v>7</v>
      </c>
      <c r="I79" s="49">
        <f t="shared" si="7"/>
        <v>0</v>
      </c>
      <c r="J79" s="50"/>
      <c r="K79" s="48"/>
      <c r="L79" s="47"/>
      <c r="M79" s="49"/>
      <c r="N79" s="47">
        <v>10</v>
      </c>
      <c r="O79" s="48">
        <v>0</v>
      </c>
      <c r="P79" s="47">
        <f>N79-O79</f>
        <v>10</v>
      </c>
      <c r="Q79" s="49">
        <f>O79/N79</f>
        <v>0</v>
      </c>
      <c r="R79" s="49"/>
      <c r="S79" s="51"/>
      <c r="T79" s="49"/>
      <c r="U79" s="49"/>
      <c r="V79" t="s">
        <v>94</v>
      </c>
    </row>
    <row r="80" spans="1:22" ht="12.75" customHeight="1">
      <c r="A80" s="113"/>
      <c r="B80" s="114"/>
      <c r="C80" s="99"/>
      <c r="D80" s="17">
        <v>10989</v>
      </c>
      <c r="E80" s="46" t="s">
        <v>157</v>
      </c>
      <c r="F80" s="47">
        <v>28</v>
      </c>
      <c r="G80" s="48">
        <v>8</v>
      </c>
      <c r="H80" s="47">
        <f t="shared" si="8"/>
        <v>20</v>
      </c>
      <c r="I80" s="49">
        <f t="shared" si="7"/>
        <v>0.2857142857142857</v>
      </c>
      <c r="J80" s="50">
        <v>4</v>
      </c>
      <c r="K80" s="48"/>
      <c r="L80" s="47">
        <f>J80-K80</f>
        <v>4</v>
      </c>
      <c r="M80" s="49">
        <f>K80/J80</f>
        <v>0</v>
      </c>
      <c r="N80" s="47">
        <v>7</v>
      </c>
      <c r="O80" s="48">
        <v>3</v>
      </c>
      <c r="P80" s="47">
        <f>N80-O80</f>
        <v>4</v>
      </c>
      <c r="Q80" s="49">
        <f>O80/N80</f>
        <v>0.42857142857142855</v>
      </c>
      <c r="R80" s="49"/>
      <c r="S80" s="51"/>
      <c r="T80" s="49"/>
      <c r="U80" s="49"/>
    </row>
    <row r="81" spans="1:25" ht="12.75" customHeight="1">
      <c r="A81" s="113"/>
      <c r="B81" s="114"/>
      <c r="C81" s="17" t="s">
        <v>158</v>
      </c>
      <c r="D81" s="17">
        <v>1359</v>
      </c>
      <c r="E81" s="46" t="s">
        <v>159</v>
      </c>
      <c r="F81" s="47">
        <v>10</v>
      </c>
      <c r="G81" s="48">
        <v>9</v>
      </c>
      <c r="H81" s="47">
        <f t="shared" si="8"/>
        <v>1</v>
      </c>
      <c r="I81" s="49">
        <f t="shared" si="7"/>
        <v>0.9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</row>
    <row r="82" spans="1:25" ht="12.75" customHeight="1">
      <c r="A82" s="113"/>
      <c r="B82" s="114">
        <v>18</v>
      </c>
      <c r="C82" s="17" t="s">
        <v>160</v>
      </c>
      <c r="D82" s="17">
        <v>1062</v>
      </c>
      <c r="E82" s="46" t="s">
        <v>161</v>
      </c>
      <c r="F82" s="47">
        <v>10</v>
      </c>
      <c r="G82" s="48">
        <v>8</v>
      </c>
      <c r="H82" s="47">
        <f t="shared" si="8"/>
        <v>2</v>
      </c>
      <c r="I82" s="49">
        <f t="shared" si="7"/>
        <v>0.8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</row>
    <row r="83" spans="1:25" ht="12.75" customHeight="1">
      <c r="A83" s="113"/>
      <c r="B83" s="114"/>
      <c r="C83" s="52" t="s">
        <v>162</v>
      </c>
      <c r="D83" s="17">
        <v>2969</v>
      </c>
      <c r="E83" s="46" t="s">
        <v>163</v>
      </c>
      <c r="F83" s="47">
        <v>10</v>
      </c>
      <c r="G83" s="48">
        <v>8</v>
      </c>
      <c r="H83" s="47">
        <f t="shared" si="8"/>
        <v>2</v>
      </c>
      <c r="I83" s="49">
        <f t="shared" si="7"/>
        <v>0.8</v>
      </c>
      <c r="J83" s="50"/>
      <c r="K83" s="48"/>
      <c r="L83" s="47"/>
      <c r="M83" s="49"/>
      <c r="N83" s="47"/>
      <c r="O83" s="48"/>
      <c r="P83" s="47"/>
      <c r="Q83" s="49"/>
      <c r="R83" s="49"/>
      <c r="S83" s="51"/>
      <c r="T83" s="49"/>
      <c r="U83" s="49"/>
    </row>
    <row r="84" spans="1:25" ht="12.75" customHeight="1">
      <c r="A84" s="113"/>
      <c r="B84" s="45">
        <v>19</v>
      </c>
      <c r="C84" s="17" t="s">
        <v>164</v>
      </c>
      <c r="D84" s="17">
        <v>10079</v>
      </c>
      <c r="E84" s="46" t="s">
        <v>165</v>
      </c>
      <c r="F84" s="47">
        <v>5</v>
      </c>
      <c r="G84" s="48">
        <v>5</v>
      </c>
      <c r="H84" s="47">
        <f t="shared" si="8"/>
        <v>0</v>
      </c>
      <c r="I84" s="49">
        <f t="shared" si="7"/>
        <v>1</v>
      </c>
      <c r="J84" s="50"/>
      <c r="K84" s="48"/>
      <c r="L84" s="47"/>
      <c r="M84" s="49"/>
      <c r="N84" s="47"/>
      <c r="O84" s="48"/>
      <c r="P84" s="47"/>
      <c r="Q84" s="49"/>
      <c r="R84" s="49"/>
      <c r="S84" s="51"/>
      <c r="T84" s="49"/>
      <c r="U84" s="49"/>
    </row>
    <row r="85" spans="1:25" ht="12.75" customHeight="1">
      <c r="A85" s="113"/>
      <c r="B85" s="114">
        <v>22</v>
      </c>
      <c r="C85" s="99" t="s">
        <v>166</v>
      </c>
      <c r="D85" s="17">
        <v>9998</v>
      </c>
      <c r="E85" s="46" t="s">
        <v>167</v>
      </c>
      <c r="F85" s="47">
        <v>9</v>
      </c>
      <c r="G85" s="48">
        <v>7</v>
      </c>
      <c r="H85" s="47">
        <f t="shared" si="8"/>
        <v>2</v>
      </c>
      <c r="I85" s="49">
        <f t="shared" si="7"/>
        <v>0.77777777777777779</v>
      </c>
      <c r="J85" s="50"/>
      <c r="K85" s="48"/>
      <c r="L85" s="47"/>
      <c r="M85" s="49"/>
      <c r="N85" s="47">
        <v>2</v>
      </c>
      <c r="O85" s="48">
        <v>0</v>
      </c>
      <c r="P85" s="47">
        <f>N85-O85</f>
        <v>2</v>
      </c>
      <c r="Q85" s="49">
        <f>O85/N85</f>
        <v>0</v>
      </c>
      <c r="R85" s="49"/>
      <c r="S85" s="51"/>
      <c r="T85" s="49"/>
      <c r="U85" s="49"/>
    </row>
    <row r="86" spans="1:25" ht="12.75" customHeight="1">
      <c r="A86" s="113"/>
      <c r="B86" s="114"/>
      <c r="C86" s="99"/>
      <c r="D86" s="17">
        <v>10014</v>
      </c>
      <c r="E86" s="46" t="s">
        <v>168</v>
      </c>
      <c r="F86" s="47">
        <v>8</v>
      </c>
      <c r="G86" s="48">
        <v>3</v>
      </c>
      <c r="H86" s="47">
        <f t="shared" si="8"/>
        <v>5</v>
      </c>
      <c r="I86" s="49">
        <f t="shared" si="7"/>
        <v>0.375</v>
      </c>
      <c r="J86" s="50"/>
      <c r="K86" s="48"/>
      <c r="L86" s="47"/>
      <c r="M86" s="49"/>
      <c r="N86" s="47">
        <v>2</v>
      </c>
      <c r="O86" s="48">
        <v>0</v>
      </c>
      <c r="P86" s="47">
        <f>N86-O86</f>
        <v>2</v>
      </c>
      <c r="Q86" s="49">
        <f>O86/N86</f>
        <v>0</v>
      </c>
      <c r="R86" s="49"/>
      <c r="S86" s="51"/>
      <c r="T86" s="49"/>
      <c r="U86" s="49"/>
    </row>
    <row r="87" spans="1:25" s="44" customFormat="1" ht="12.75" customHeight="1">
      <c r="A87" s="115" t="s">
        <v>169</v>
      </c>
      <c r="B87" s="115"/>
      <c r="C87" s="115"/>
      <c r="D87" s="115"/>
      <c r="E87" s="115"/>
      <c r="F87" s="27">
        <f>SUM(F73:F86)</f>
        <v>171</v>
      </c>
      <c r="G87" s="27">
        <f>SUM(G73:G86)</f>
        <v>118</v>
      </c>
      <c r="H87" s="27">
        <f>SUM(H73:H86)</f>
        <v>53</v>
      </c>
      <c r="I87" s="28">
        <f t="shared" si="7"/>
        <v>0.6900584795321637</v>
      </c>
      <c r="J87" s="27">
        <f>SUM(J73:J86)</f>
        <v>11</v>
      </c>
      <c r="K87" s="27">
        <f>SUM(K73:K86)</f>
        <v>3</v>
      </c>
      <c r="L87" s="27">
        <f>J87-K87</f>
        <v>8</v>
      </c>
      <c r="M87" s="28">
        <f>K87/J87</f>
        <v>0.27272727272727271</v>
      </c>
      <c r="N87" s="27">
        <f>SUM(N73:N86)</f>
        <v>29</v>
      </c>
      <c r="O87" s="27">
        <f>SUM(O73:O86)</f>
        <v>9</v>
      </c>
      <c r="P87" s="27">
        <f>SUM(P73:P86)</f>
        <v>20</v>
      </c>
      <c r="Q87" s="28">
        <f>O87/N87</f>
        <v>0.31034482758620691</v>
      </c>
      <c r="R87" s="28"/>
      <c r="S87" s="28"/>
      <c r="T87" s="28"/>
      <c r="U87" s="28"/>
    </row>
    <row r="88" spans="1:25" s="44" customFormat="1" ht="12.75" customHeight="1">
      <c r="A88" s="115" t="s">
        <v>170</v>
      </c>
      <c r="B88" s="115"/>
      <c r="C88" s="115"/>
      <c r="D88" s="115"/>
      <c r="E88" s="115"/>
      <c r="F88" s="27">
        <f>F39+F55+F72+F87</f>
        <v>916</v>
      </c>
      <c r="G88" s="27">
        <f>G39+G55+G72+G87</f>
        <v>714</v>
      </c>
      <c r="H88" s="27">
        <f>H39+H55+H72+H87</f>
        <v>202</v>
      </c>
      <c r="I88" s="28">
        <f t="shared" si="7"/>
        <v>0.77947598253275108</v>
      </c>
      <c r="J88" s="27">
        <f>J39+J55+J72+J87</f>
        <v>70</v>
      </c>
      <c r="K88" s="27">
        <f>K39+K55+K72+K87</f>
        <v>38</v>
      </c>
      <c r="L88" s="27">
        <f>L39+L55+L72+L87</f>
        <v>32</v>
      </c>
      <c r="M88" s="28">
        <f>K88/J88</f>
        <v>0.54285714285714282</v>
      </c>
      <c r="N88" s="27">
        <f>N39+N55+N72+N87</f>
        <v>172</v>
      </c>
      <c r="O88" s="27">
        <f>O39+O55+O72+O87</f>
        <v>81</v>
      </c>
      <c r="P88" s="27">
        <f>P39+P55+P72+P87</f>
        <v>92</v>
      </c>
      <c r="Q88" s="28">
        <f>O88/N88</f>
        <v>0.47093023255813954</v>
      </c>
      <c r="R88" s="53">
        <f>R39+R55</f>
        <v>3</v>
      </c>
      <c r="S88" s="53">
        <f>S39+S55</f>
        <v>3</v>
      </c>
      <c r="T88" s="53">
        <f>T39+T55</f>
        <v>0</v>
      </c>
      <c r="U88" s="28">
        <f>S88/R88</f>
        <v>1</v>
      </c>
    </row>
    <row r="89" spans="1:25" ht="15" customHeight="1">
      <c r="A89" s="116" t="s">
        <v>171</v>
      </c>
      <c r="B89" s="116"/>
      <c r="C89" s="116"/>
      <c r="D89" s="116"/>
      <c r="E89" s="116"/>
      <c r="F89" s="54"/>
      <c r="G89" s="55"/>
      <c r="H89" s="54"/>
      <c r="I89" s="54"/>
      <c r="J89" s="54"/>
      <c r="K89" s="54"/>
      <c r="L89" s="54"/>
      <c r="M89" s="54"/>
      <c r="N89" s="54"/>
      <c r="O89" s="55"/>
      <c r="P89" s="54"/>
      <c r="Q89" s="56"/>
      <c r="R89" s="56"/>
      <c r="S89" s="56"/>
      <c r="T89" s="56"/>
      <c r="U89" s="56"/>
    </row>
    <row r="91" spans="1:25" ht="12.75" customHeight="1">
      <c r="A91" s="117" t="s">
        <v>172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</row>
    <row r="92" spans="1:25" ht="15.75" customHeight="1">
      <c r="A92" s="97" t="s">
        <v>39</v>
      </c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</row>
    <row r="93" spans="1:25" ht="12.75" customHeight="1">
      <c r="A93" s="98" t="s">
        <v>40</v>
      </c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</row>
    <row r="94" spans="1:25" ht="12.75" customHeight="1">
      <c r="A94" s="99" t="s">
        <v>252</v>
      </c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</row>
    <row r="95" spans="1:25" ht="12.75" customHeight="1">
      <c r="A95" s="118" t="s">
        <v>42</v>
      </c>
      <c r="B95" s="118"/>
      <c r="C95" s="118"/>
      <c r="D95" s="118"/>
      <c r="E95" s="118"/>
      <c r="F95" s="102" t="s">
        <v>6</v>
      </c>
      <c r="G95" s="102"/>
      <c r="H95" s="102"/>
      <c r="I95" s="102"/>
      <c r="J95" s="102"/>
      <c r="K95" s="102"/>
      <c r="L95" s="102"/>
      <c r="M95" s="102"/>
      <c r="N95" s="102" t="s">
        <v>7</v>
      </c>
      <c r="O95" s="102"/>
      <c r="P95" s="102"/>
      <c r="Q95" s="102"/>
      <c r="R95" s="102"/>
      <c r="S95" s="102"/>
      <c r="T95" s="102"/>
      <c r="U95" s="102"/>
      <c r="V95" s="102" t="s">
        <v>174</v>
      </c>
      <c r="W95" s="102"/>
      <c r="X95" s="102"/>
      <c r="Y95" s="102"/>
    </row>
    <row r="96" spans="1:25" ht="12.75" customHeight="1">
      <c r="A96" s="118"/>
      <c r="B96" s="118"/>
      <c r="C96" s="118"/>
      <c r="D96" s="118"/>
      <c r="E96" s="118"/>
      <c r="F96" s="102" t="s">
        <v>48</v>
      </c>
      <c r="G96" s="102"/>
      <c r="H96" s="102"/>
      <c r="I96" s="102"/>
      <c r="J96" s="102" t="s">
        <v>49</v>
      </c>
      <c r="K96" s="102"/>
      <c r="L96" s="102"/>
      <c r="M96" s="102"/>
      <c r="N96" s="102" t="s">
        <v>48</v>
      </c>
      <c r="O96" s="102"/>
      <c r="P96" s="102"/>
      <c r="Q96" s="102"/>
      <c r="R96" s="102" t="s">
        <v>49</v>
      </c>
      <c r="S96" s="102"/>
      <c r="T96" s="102"/>
      <c r="U96" s="102"/>
      <c r="V96" s="102"/>
      <c r="W96" s="102"/>
      <c r="X96" s="102"/>
      <c r="Y96" s="102"/>
    </row>
    <row r="97" spans="1:25" ht="22.5" customHeight="1">
      <c r="A97" s="118"/>
      <c r="B97" s="118"/>
      <c r="C97" s="118"/>
      <c r="D97" s="118"/>
      <c r="E97" s="118"/>
      <c r="F97" s="19" t="s">
        <v>50</v>
      </c>
      <c r="G97" s="19" t="s">
        <v>51</v>
      </c>
      <c r="H97" s="19" t="s">
        <v>52</v>
      </c>
      <c r="I97" s="19" t="s">
        <v>53</v>
      </c>
      <c r="J97" s="19" t="s">
        <v>50</v>
      </c>
      <c r="K97" s="19" t="s">
        <v>51</v>
      </c>
      <c r="L97" s="19" t="s">
        <v>52</v>
      </c>
      <c r="M97" s="19" t="s">
        <v>53</v>
      </c>
      <c r="N97" s="19" t="s">
        <v>50</v>
      </c>
      <c r="O97" s="19" t="s">
        <v>51</v>
      </c>
      <c r="P97" s="19" t="s">
        <v>52</v>
      </c>
      <c r="Q97" s="19" t="s">
        <v>53</v>
      </c>
      <c r="R97" s="19" t="s">
        <v>50</v>
      </c>
      <c r="S97" s="19" t="s">
        <v>51</v>
      </c>
      <c r="T97" s="19" t="s">
        <v>52</v>
      </c>
      <c r="U97" s="19" t="s">
        <v>53</v>
      </c>
      <c r="V97" s="19" t="s">
        <v>50</v>
      </c>
      <c r="W97" s="19" t="s">
        <v>51</v>
      </c>
      <c r="X97" s="19" t="s">
        <v>52</v>
      </c>
      <c r="Y97" s="19" t="s">
        <v>53</v>
      </c>
    </row>
    <row r="98" spans="1:25" ht="19.350000000000001" customHeight="1">
      <c r="A98" s="119" t="s">
        <v>54</v>
      </c>
      <c r="B98" s="119"/>
      <c r="C98" s="119"/>
      <c r="D98" s="119"/>
      <c r="E98" s="119"/>
      <c r="F98" s="58">
        <f t="shared" ref="F98:U98" si="9">F39</f>
        <v>421</v>
      </c>
      <c r="G98" s="58">
        <f t="shared" si="9"/>
        <v>340</v>
      </c>
      <c r="H98" s="58">
        <f t="shared" si="9"/>
        <v>81</v>
      </c>
      <c r="I98" s="59">
        <f t="shared" si="9"/>
        <v>0.80760095011876487</v>
      </c>
      <c r="J98" s="58">
        <f t="shared" si="9"/>
        <v>29</v>
      </c>
      <c r="K98" s="58">
        <f t="shared" si="9"/>
        <v>13</v>
      </c>
      <c r="L98" s="58">
        <f t="shared" si="9"/>
        <v>16</v>
      </c>
      <c r="M98" s="59">
        <f t="shared" si="9"/>
        <v>0.44827586206896552</v>
      </c>
      <c r="N98" s="58">
        <f t="shared" si="9"/>
        <v>103</v>
      </c>
      <c r="O98" s="58">
        <f t="shared" si="9"/>
        <v>52</v>
      </c>
      <c r="P98" s="58">
        <f t="shared" si="9"/>
        <v>51</v>
      </c>
      <c r="Q98" s="59">
        <f t="shared" si="9"/>
        <v>0.50485436893203883</v>
      </c>
      <c r="R98" s="58">
        <f t="shared" si="9"/>
        <v>3</v>
      </c>
      <c r="S98" s="58">
        <f t="shared" si="9"/>
        <v>3</v>
      </c>
      <c r="T98" s="58">
        <f t="shared" si="9"/>
        <v>0</v>
      </c>
      <c r="U98" s="59">
        <f t="shared" si="9"/>
        <v>1</v>
      </c>
      <c r="V98" s="58">
        <f t="shared" ref="V98:W102" si="10">F98+J98+N98+R98</f>
        <v>556</v>
      </c>
      <c r="W98" s="58">
        <f t="shared" si="10"/>
        <v>408</v>
      </c>
      <c r="X98" s="58">
        <f>V98-W98</f>
        <v>148</v>
      </c>
      <c r="Y98" s="59">
        <f>W98/V98</f>
        <v>0.73381294964028776</v>
      </c>
    </row>
    <row r="99" spans="1:25" ht="18" customHeight="1">
      <c r="A99" s="120" t="s">
        <v>99</v>
      </c>
      <c r="B99" s="120"/>
      <c r="C99" s="120"/>
      <c r="D99" s="120"/>
      <c r="E99" s="120"/>
      <c r="F99" s="60">
        <f t="shared" ref="F99:U99" si="11">F55</f>
        <v>169</v>
      </c>
      <c r="G99" s="60">
        <f t="shared" si="11"/>
        <v>130</v>
      </c>
      <c r="H99" s="60">
        <f t="shared" si="11"/>
        <v>39</v>
      </c>
      <c r="I99" s="61">
        <f t="shared" si="11"/>
        <v>0.76923076923076927</v>
      </c>
      <c r="J99" s="60">
        <f t="shared" si="11"/>
        <v>22</v>
      </c>
      <c r="K99" s="60">
        <f t="shared" si="11"/>
        <v>20</v>
      </c>
      <c r="L99" s="60">
        <f t="shared" si="11"/>
        <v>2</v>
      </c>
      <c r="M99" s="61">
        <f t="shared" si="11"/>
        <v>0.90909090909090906</v>
      </c>
      <c r="N99" s="60">
        <f t="shared" si="11"/>
        <v>20</v>
      </c>
      <c r="O99" s="60">
        <f t="shared" si="11"/>
        <v>9</v>
      </c>
      <c r="P99" s="60">
        <f t="shared" si="11"/>
        <v>11</v>
      </c>
      <c r="Q99" s="61">
        <f t="shared" si="11"/>
        <v>0.45</v>
      </c>
      <c r="R99" s="60">
        <f t="shared" si="11"/>
        <v>0</v>
      </c>
      <c r="S99" s="60">
        <f t="shared" si="11"/>
        <v>0</v>
      </c>
      <c r="T99" s="60">
        <f t="shared" si="11"/>
        <v>0</v>
      </c>
      <c r="U99" s="61" t="e">
        <f t="shared" si="11"/>
        <v>#DIV/0!</v>
      </c>
      <c r="V99" s="58">
        <f t="shared" si="10"/>
        <v>211</v>
      </c>
      <c r="W99" s="58">
        <f t="shared" si="10"/>
        <v>159</v>
      </c>
      <c r="X99" s="58">
        <f>V99-W99</f>
        <v>52</v>
      </c>
      <c r="Y99" s="59">
        <f>W99/V99</f>
        <v>0.75355450236966826</v>
      </c>
    </row>
    <row r="100" spans="1:25" ht="18" customHeight="1">
      <c r="A100" s="121" t="s">
        <v>123</v>
      </c>
      <c r="B100" s="121"/>
      <c r="C100" s="121"/>
      <c r="D100" s="121"/>
      <c r="E100" s="121"/>
      <c r="F100" s="62">
        <f t="shared" ref="F100:Q100" si="12">F72</f>
        <v>155</v>
      </c>
      <c r="G100" s="62">
        <f t="shared" si="12"/>
        <v>126</v>
      </c>
      <c r="H100" s="62">
        <f t="shared" si="12"/>
        <v>29</v>
      </c>
      <c r="I100" s="63">
        <f t="shared" si="12"/>
        <v>0.81290322580645158</v>
      </c>
      <c r="J100" s="62">
        <f t="shared" si="12"/>
        <v>8</v>
      </c>
      <c r="K100" s="62">
        <f t="shared" si="12"/>
        <v>2</v>
      </c>
      <c r="L100" s="62">
        <f t="shared" si="12"/>
        <v>6</v>
      </c>
      <c r="M100" s="63">
        <f t="shared" si="12"/>
        <v>0.25</v>
      </c>
      <c r="N100" s="62">
        <f t="shared" si="12"/>
        <v>20</v>
      </c>
      <c r="O100" s="62">
        <f t="shared" si="12"/>
        <v>11</v>
      </c>
      <c r="P100" s="62">
        <f t="shared" si="12"/>
        <v>10</v>
      </c>
      <c r="Q100" s="63">
        <f t="shared" si="12"/>
        <v>0.55000000000000004</v>
      </c>
      <c r="R100" s="63"/>
      <c r="S100" s="63"/>
      <c r="T100" s="63"/>
      <c r="U100" s="63"/>
      <c r="V100" s="58">
        <f t="shared" si="10"/>
        <v>183</v>
      </c>
      <c r="W100" s="58">
        <f t="shared" si="10"/>
        <v>139</v>
      </c>
      <c r="X100" s="58">
        <f>V100-W100</f>
        <v>44</v>
      </c>
      <c r="Y100" s="59">
        <f>W100/V100</f>
        <v>0.7595628415300546</v>
      </c>
    </row>
    <row r="101" spans="1:25" ht="18" customHeight="1">
      <c r="A101" s="122" t="s">
        <v>146</v>
      </c>
      <c r="B101" s="122"/>
      <c r="C101" s="122"/>
      <c r="D101" s="122"/>
      <c r="E101" s="122"/>
      <c r="F101" s="64">
        <f t="shared" ref="F101:Q101" si="13">F87</f>
        <v>171</v>
      </c>
      <c r="G101" s="64">
        <f t="shared" si="13"/>
        <v>118</v>
      </c>
      <c r="H101" s="64">
        <f t="shared" si="13"/>
        <v>53</v>
      </c>
      <c r="I101" s="65">
        <f t="shared" si="13"/>
        <v>0.6900584795321637</v>
      </c>
      <c r="J101" s="64">
        <f t="shared" si="13"/>
        <v>11</v>
      </c>
      <c r="K101" s="64">
        <f t="shared" si="13"/>
        <v>3</v>
      </c>
      <c r="L101" s="64">
        <f t="shared" si="13"/>
        <v>8</v>
      </c>
      <c r="M101" s="65">
        <f t="shared" si="13"/>
        <v>0.27272727272727271</v>
      </c>
      <c r="N101" s="64">
        <f t="shared" si="13"/>
        <v>29</v>
      </c>
      <c r="O101" s="64">
        <f t="shared" si="13"/>
        <v>9</v>
      </c>
      <c r="P101" s="64">
        <f t="shared" si="13"/>
        <v>20</v>
      </c>
      <c r="Q101" s="65">
        <f t="shared" si="13"/>
        <v>0.31034482758620691</v>
      </c>
      <c r="R101" s="65"/>
      <c r="S101" s="65"/>
      <c r="T101" s="65"/>
      <c r="U101" s="65"/>
      <c r="V101" s="58">
        <f t="shared" si="10"/>
        <v>211</v>
      </c>
      <c r="W101" s="58">
        <f t="shared" si="10"/>
        <v>130</v>
      </c>
      <c r="X101" s="58">
        <f>V101-W101</f>
        <v>81</v>
      </c>
      <c r="Y101" s="59">
        <f>W101/V101</f>
        <v>0.61611374407582942</v>
      </c>
    </row>
    <row r="102" spans="1:25" ht="20.25" customHeight="1">
      <c r="A102" s="123" t="s">
        <v>175</v>
      </c>
      <c r="B102" s="123"/>
      <c r="C102" s="123"/>
      <c r="D102" s="123"/>
      <c r="E102" s="123"/>
      <c r="F102" s="18">
        <f t="shared" ref="F102:Q102" si="14">F88</f>
        <v>916</v>
      </c>
      <c r="G102" s="18">
        <f t="shared" si="14"/>
        <v>714</v>
      </c>
      <c r="H102" s="18">
        <f t="shared" si="14"/>
        <v>202</v>
      </c>
      <c r="I102" s="66">
        <f t="shared" si="14"/>
        <v>0.77947598253275108</v>
      </c>
      <c r="J102" s="18">
        <f t="shared" si="14"/>
        <v>70</v>
      </c>
      <c r="K102" s="18">
        <f t="shared" si="14"/>
        <v>38</v>
      </c>
      <c r="L102" s="18">
        <f t="shared" si="14"/>
        <v>32</v>
      </c>
      <c r="M102" s="66">
        <f t="shared" si="14"/>
        <v>0.54285714285714282</v>
      </c>
      <c r="N102" s="18">
        <f t="shared" si="14"/>
        <v>172</v>
      </c>
      <c r="O102" s="18">
        <f t="shared" si="14"/>
        <v>81</v>
      </c>
      <c r="P102" s="18">
        <f t="shared" si="14"/>
        <v>92</v>
      </c>
      <c r="Q102" s="66">
        <f t="shared" si="14"/>
        <v>0.47093023255813954</v>
      </c>
      <c r="R102" s="67">
        <f>R88</f>
        <v>3</v>
      </c>
      <c r="S102" s="67">
        <f>S88</f>
        <v>3</v>
      </c>
      <c r="T102" s="67">
        <f>T88</f>
        <v>0</v>
      </c>
      <c r="U102" s="66">
        <f>U88</f>
        <v>1</v>
      </c>
      <c r="V102" s="58">
        <f t="shared" si="10"/>
        <v>1161</v>
      </c>
      <c r="W102" s="58">
        <f t="shared" si="10"/>
        <v>836</v>
      </c>
      <c r="X102" s="58">
        <f>V102-W102</f>
        <v>325</v>
      </c>
      <c r="Y102" s="59">
        <f>W102/V102</f>
        <v>0.72006890611541774</v>
      </c>
    </row>
    <row r="103" spans="1:25" ht="15" customHeight="1">
      <c r="A103" s="116" t="s">
        <v>171</v>
      </c>
      <c r="B103" s="116"/>
      <c r="C103" s="116"/>
      <c r="D103" s="116"/>
      <c r="E103" s="116"/>
      <c r="F103" s="54"/>
      <c r="G103" s="55"/>
      <c r="H103" s="54"/>
      <c r="I103" s="54"/>
      <c r="J103" s="54"/>
      <c r="K103" s="54"/>
      <c r="L103" s="54"/>
      <c r="M103" s="54"/>
      <c r="N103" s="54"/>
      <c r="O103" s="55"/>
      <c r="P103" s="54"/>
      <c r="Q103" s="56"/>
      <c r="R103" s="56"/>
      <c r="S103" s="56"/>
      <c r="T103" s="56"/>
      <c r="U103" s="56"/>
    </row>
    <row r="113" spans="5:20" ht="38.85" customHeight="1">
      <c r="E113" s="124" t="s">
        <v>38</v>
      </c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</row>
    <row r="114" spans="5:20" ht="18" customHeight="1">
      <c r="E114" s="125" t="s">
        <v>1</v>
      </c>
      <c r="F114" s="125"/>
      <c r="G114" s="125"/>
      <c r="H114" s="125"/>
      <c r="I114" s="126" t="s">
        <v>2</v>
      </c>
      <c r="J114" s="126"/>
      <c r="K114" s="126"/>
      <c r="L114" s="127" t="s">
        <v>3</v>
      </c>
      <c r="M114" s="127"/>
      <c r="N114" s="127"/>
      <c r="O114" s="126" t="s">
        <v>4</v>
      </c>
      <c r="P114" s="126"/>
      <c r="Q114" s="126"/>
      <c r="R114" s="127" t="s">
        <v>5</v>
      </c>
      <c r="S114" s="127"/>
      <c r="T114" s="127"/>
    </row>
    <row r="115" spans="5:20" ht="15.75" customHeight="1">
      <c r="E115" s="128" t="s">
        <v>6</v>
      </c>
      <c r="F115" s="128"/>
      <c r="G115" s="128"/>
      <c r="H115" s="128"/>
      <c r="I115" s="129">
        <f>F88+J88</f>
        <v>986</v>
      </c>
      <c r="J115" s="129"/>
      <c r="K115" s="129"/>
      <c r="L115" s="130">
        <f>G88+K88</f>
        <v>752</v>
      </c>
      <c r="M115" s="130"/>
      <c r="N115" s="130"/>
      <c r="O115" s="130">
        <f>I115-L115</f>
        <v>234</v>
      </c>
      <c r="P115" s="130"/>
      <c r="Q115" s="130"/>
      <c r="R115" s="131">
        <f>L115/I115</f>
        <v>0.76267748478701824</v>
      </c>
      <c r="S115" s="131"/>
      <c r="T115" s="131"/>
    </row>
    <row r="116" spans="5:20" ht="17.100000000000001" customHeight="1">
      <c r="E116" s="128" t="s">
        <v>7</v>
      </c>
      <c r="F116" s="128"/>
      <c r="G116" s="128"/>
      <c r="H116" s="128"/>
      <c r="I116" s="129">
        <f>N88+R88</f>
        <v>175</v>
      </c>
      <c r="J116" s="129"/>
      <c r="K116" s="129"/>
      <c r="L116" s="130">
        <f>O88+S88</f>
        <v>84</v>
      </c>
      <c r="M116" s="130"/>
      <c r="N116" s="130"/>
      <c r="O116" s="130">
        <f>I116-L116</f>
        <v>91</v>
      </c>
      <c r="P116" s="130"/>
      <c r="Q116" s="130"/>
      <c r="R116" s="131">
        <f>L116/I116</f>
        <v>0.48</v>
      </c>
      <c r="S116" s="131"/>
      <c r="T116" s="131"/>
    </row>
    <row r="117" spans="5:20" ht="15.75" customHeight="1">
      <c r="E117" s="128" t="s">
        <v>8</v>
      </c>
      <c r="F117" s="128"/>
      <c r="G117" s="128"/>
      <c r="H117" s="128"/>
      <c r="I117" s="129">
        <f>SUM(I115:I116)</f>
        <v>1161</v>
      </c>
      <c r="J117" s="129"/>
      <c r="K117" s="129"/>
      <c r="L117" s="130">
        <f>SUM(L115:L116)</f>
        <v>836</v>
      </c>
      <c r="M117" s="130"/>
      <c r="N117" s="130"/>
      <c r="O117" s="130">
        <f>SUM(O115:O116)</f>
        <v>325</v>
      </c>
      <c r="P117" s="130"/>
      <c r="Q117" s="130"/>
      <c r="R117" s="131">
        <f>L117/I117</f>
        <v>0.72006890611541774</v>
      </c>
      <c r="S117" s="131"/>
      <c r="T117" s="131"/>
    </row>
    <row r="118" spans="5:20" ht="15" customHeight="1">
      <c r="E118" s="132" t="s">
        <v>176</v>
      </c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</row>
    <row r="120" spans="5:20" ht="31.5" customHeight="1">
      <c r="E120" s="133" t="s">
        <v>177</v>
      </c>
      <c r="F120" s="133"/>
      <c r="G120" s="133"/>
      <c r="H120" s="133"/>
      <c r="I120" s="133"/>
      <c r="J120" s="133"/>
      <c r="K120" s="133"/>
      <c r="L120" s="133"/>
      <c r="M120" s="133"/>
    </row>
    <row r="121" spans="5:20" ht="12.75" customHeight="1">
      <c r="E121" s="68"/>
      <c r="F121" s="133" t="s">
        <v>178</v>
      </c>
      <c r="G121" s="133"/>
      <c r="H121" s="133"/>
      <c r="I121" s="133"/>
      <c r="J121" s="133" t="s">
        <v>179</v>
      </c>
      <c r="K121" s="133"/>
      <c r="L121" s="133"/>
      <c r="M121" s="133"/>
    </row>
    <row r="122" spans="5:20" ht="25.5" customHeight="1">
      <c r="E122" s="69"/>
      <c r="F122" s="70" t="s">
        <v>180</v>
      </c>
      <c r="G122" s="70" t="s">
        <v>181</v>
      </c>
      <c r="H122" s="70" t="s">
        <v>182</v>
      </c>
      <c r="I122" s="70" t="s">
        <v>183</v>
      </c>
      <c r="J122" s="70" t="s">
        <v>180</v>
      </c>
      <c r="K122" s="70" t="s">
        <v>181</v>
      </c>
      <c r="L122" s="70" t="s">
        <v>182</v>
      </c>
      <c r="M122" s="70" t="s">
        <v>183</v>
      </c>
    </row>
    <row r="123" spans="5:20" ht="12.75" customHeight="1">
      <c r="E123" s="68" t="s">
        <v>54</v>
      </c>
      <c r="F123" s="71">
        <v>1972</v>
      </c>
      <c r="G123" s="71">
        <v>821</v>
      </c>
      <c r="H123" s="71">
        <f>F123-G123</f>
        <v>1151</v>
      </c>
      <c r="I123" s="72">
        <f>G123/F123</f>
        <v>0.41632860040567954</v>
      </c>
      <c r="J123" s="71">
        <v>451</v>
      </c>
      <c r="K123" s="71">
        <v>97</v>
      </c>
      <c r="L123" s="71">
        <f>J123-K123</f>
        <v>354</v>
      </c>
      <c r="M123" s="72">
        <f>K123/J123</f>
        <v>0.21507760532150777</v>
      </c>
    </row>
    <row r="124" spans="5:20" ht="12.75" customHeight="1">
      <c r="E124" s="68" t="s">
        <v>99</v>
      </c>
      <c r="F124" s="71">
        <v>1362</v>
      </c>
      <c r="G124" s="71">
        <v>427</v>
      </c>
      <c r="H124" s="71">
        <f>F124-G124</f>
        <v>935</v>
      </c>
      <c r="I124" s="72">
        <f>G124/F124</f>
        <v>0.31350954478707782</v>
      </c>
      <c r="J124" s="71">
        <v>413</v>
      </c>
      <c r="K124" s="71">
        <v>56</v>
      </c>
      <c r="L124" s="71">
        <f>J124-K124</f>
        <v>357</v>
      </c>
      <c r="M124" s="72">
        <f>K124/J124</f>
        <v>0.13559322033898305</v>
      </c>
    </row>
    <row r="125" spans="5:20" ht="12.75" customHeight="1">
      <c r="E125" s="68" t="s">
        <v>123</v>
      </c>
      <c r="F125" s="71">
        <v>1448</v>
      </c>
      <c r="G125" s="71">
        <v>457</v>
      </c>
      <c r="H125" s="71">
        <f>F125-G125</f>
        <v>991</v>
      </c>
      <c r="I125" s="72">
        <f>G125/F125</f>
        <v>0.31560773480662985</v>
      </c>
      <c r="J125" s="71">
        <v>379</v>
      </c>
      <c r="K125" s="71">
        <v>64</v>
      </c>
      <c r="L125" s="71">
        <f>J125-K125</f>
        <v>315</v>
      </c>
      <c r="M125" s="72">
        <f>K125/J125</f>
        <v>0.16886543535620052</v>
      </c>
    </row>
    <row r="126" spans="5:20" ht="12.75" customHeight="1">
      <c r="E126" s="68" t="s">
        <v>146</v>
      </c>
      <c r="F126" s="71">
        <v>1920</v>
      </c>
      <c r="G126" s="71">
        <v>741</v>
      </c>
      <c r="H126" s="71">
        <f>F126-G126</f>
        <v>1179</v>
      </c>
      <c r="I126" s="72">
        <f>G126/F126</f>
        <v>0.38593749999999999</v>
      </c>
      <c r="J126" s="71">
        <v>454</v>
      </c>
      <c r="K126" s="71">
        <v>58</v>
      </c>
      <c r="L126" s="71">
        <f>J126-K126</f>
        <v>396</v>
      </c>
      <c r="M126" s="72">
        <f>K126/J126</f>
        <v>0.1277533039647577</v>
      </c>
    </row>
    <row r="127" spans="5:20" ht="12.75" customHeight="1">
      <c r="E127" s="68" t="s">
        <v>175</v>
      </c>
      <c r="F127" s="68">
        <f>F123+F124+F125+F126</f>
        <v>6702</v>
      </c>
      <c r="G127" s="68">
        <f>G123+G124+G125+G126</f>
        <v>2446</v>
      </c>
      <c r="H127" s="68">
        <f>H123+H124+H125+H126</f>
        <v>4256</v>
      </c>
      <c r="I127" s="73">
        <f>G127/F127</f>
        <v>0.3649656818860042</v>
      </c>
      <c r="J127" s="68">
        <f>J123+J124+J125+J126</f>
        <v>1697</v>
      </c>
      <c r="K127" s="68">
        <f>K123+K124+K125+K126</f>
        <v>275</v>
      </c>
      <c r="L127" s="68">
        <f>L123+L124+L125+L126</f>
        <v>1422</v>
      </c>
      <c r="M127" s="73">
        <f>K127/J127</f>
        <v>0.16205067766647024</v>
      </c>
    </row>
    <row r="128" spans="5:20" ht="12.75" customHeight="1">
      <c r="E128" s="74" t="s">
        <v>184</v>
      </c>
      <c r="H128" s="75"/>
    </row>
    <row r="129" spans="1:21" ht="12.75" customHeight="1">
      <c r="E129" s="74" t="s">
        <v>185</v>
      </c>
      <c r="H129" s="75"/>
    </row>
    <row r="139" spans="1:21" ht="12.75" customHeight="1">
      <c r="A139" s="114" t="s">
        <v>172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2.75" customHeight="1">
      <c r="A140" s="114" t="s">
        <v>39</v>
      </c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</row>
    <row r="141" spans="1:21" ht="12.75" customHeight="1">
      <c r="A141" s="114" t="s">
        <v>40</v>
      </c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</row>
    <row r="142" spans="1:21" ht="12.75" customHeight="1">
      <c r="A142" s="99" t="s">
        <v>249</v>
      </c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</row>
    <row r="143" spans="1:21" ht="12.75" customHeight="1">
      <c r="A143" s="118" t="s">
        <v>42</v>
      </c>
      <c r="B143" s="118"/>
      <c r="C143" s="118"/>
      <c r="D143" s="118"/>
      <c r="E143" s="118"/>
      <c r="F143" s="99" t="s">
        <v>187</v>
      </c>
      <c r="G143" s="99"/>
      <c r="H143" s="99"/>
      <c r="I143" s="99"/>
      <c r="J143" s="99"/>
      <c r="K143" s="99"/>
      <c r="L143" s="99"/>
      <c r="M143" s="99"/>
      <c r="N143" s="99" t="s">
        <v>188</v>
      </c>
      <c r="O143" s="99"/>
      <c r="P143" s="99"/>
      <c r="Q143" s="99"/>
      <c r="R143" s="99"/>
      <c r="S143" s="99"/>
      <c r="T143" s="99"/>
      <c r="U143" s="99"/>
    </row>
    <row r="144" spans="1:21" ht="12.75" customHeight="1">
      <c r="A144" s="118"/>
      <c r="B144" s="118"/>
      <c r="C144" s="118"/>
      <c r="D144" s="118"/>
      <c r="E144" s="118"/>
      <c r="F144" s="99" t="s">
        <v>189</v>
      </c>
      <c r="G144" s="99"/>
      <c r="H144" s="99"/>
      <c r="I144" s="99"/>
      <c r="J144" s="99" t="s">
        <v>190</v>
      </c>
      <c r="K144" s="99"/>
      <c r="L144" s="99"/>
      <c r="M144" s="99"/>
      <c r="N144" s="99" t="s">
        <v>189</v>
      </c>
      <c r="O144" s="99"/>
      <c r="P144" s="99"/>
      <c r="Q144" s="99"/>
      <c r="R144" s="99" t="s">
        <v>190</v>
      </c>
      <c r="S144" s="99"/>
      <c r="T144" s="99"/>
      <c r="U144" s="99"/>
    </row>
    <row r="145" spans="1:21" ht="12.75" customHeight="1">
      <c r="A145" s="134" t="s">
        <v>54</v>
      </c>
      <c r="B145" s="134"/>
      <c r="C145" s="134"/>
      <c r="D145" s="134"/>
      <c r="E145" s="134"/>
      <c r="F145" s="76">
        <f t="shared" ref="F145:G149" si="15">F98+J98</f>
        <v>450</v>
      </c>
      <c r="G145" s="76">
        <f t="shared" si="15"/>
        <v>353</v>
      </c>
      <c r="H145" s="76">
        <f>F145-G145</f>
        <v>97</v>
      </c>
      <c r="I145" s="77">
        <f>G145/F145</f>
        <v>0.7844444444444445</v>
      </c>
      <c r="J145" s="78">
        <f t="shared" ref="J145:K149" si="16">F123</f>
        <v>1972</v>
      </c>
      <c r="K145" s="78">
        <f t="shared" si="16"/>
        <v>821</v>
      </c>
      <c r="L145" s="79">
        <f>J145-K145</f>
        <v>1151</v>
      </c>
      <c r="M145" s="77">
        <f>K145/J145</f>
        <v>0.41632860040567954</v>
      </c>
      <c r="N145" s="76">
        <f t="shared" ref="N145:O149" si="17">N98+R98</f>
        <v>106</v>
      </c>
      <c r="O145" s="76">
        <f t="shared" si="17"/>
        <v>55</v>
      </c>
      <c r="P145" s="76">
        <f>N145-O145</f>
        <v>51</v>
      </c>
      <c r="Q145" s="77">
        <f>O145/N145</f>
        <v>0.51886792452830188</v>
      </c>
      <c r="R145" s="78">
        <f t="shared" ref="R145:S149" si="18">J123</f>
        <v>451</v>
      </c>
      <c r="S145" s="78">
        <f t="shared" si="18"/>
        <v>97</v>
      </c>
      <c r="T145" s="79">
        <f>R145-S145</f>
        <v>354</v>
      </c>
      <c r="U145" s="77">
        <f>S145/R145</f>
        <v>0.21507760532150777</v>
      </c>
    </row>
    <row r="146" spans="1:21" ht="12.75" customHeight="1">
      <c r="A146" s="135" t="s">
        <v>99</v>
      </c>
      <c r="B146" s="135"/>
      <c r="C146" s="135"/>
      <c r="D146" s="135"/>
      <c r="E146" s="135"/>
      <c r="F146" s="80">
        <f t="shared" si="15"/>
        <v>191</v>
      </c>
      <c r="G146" s="80">
        <f t="shared" si="15"/>
        <v>150</v>
      </c>
      <c r="H146" s="80">
        <f>F146-G146</f>
        <v>41</v>
      </c>
      <c r="I146" s="81">
        <f>G146/F146</f>
        <v>0.78534031413612571</v>
      </c>
      <c r="J146" s="82">
        <f t="shared" si="16"/>
        <v>1362</v>
      </c>
      <c r="K146" s="82">
        <f t="shared" si="16"/>
        <v>427</v>
      </c>
      <c r="L146" s="83">
        <f>J146-K146</f>
        <v>935</v>
      </c>
      <c r="M146" s="81">
        <f>K146/J146</f>
        <v>0.31350954478707782</v>
      </c>
      <c r="N146" s="80">
        <f t="shared" si="17"/>
        <v>20</v>
      </c>
      <c r="O146" s="80">
        <f t="shared" si="17"/>
        <v>9</v>
      </c>
      <c r="P146" s="80">
        <f>N146-O146</f>
        <v>11</v>
      </c>
      <c r="Q146" s="81">
        <f>O146/N146</f>
        <v>0.45</v>
      </c>
      <c r="R146" s="82">
        <f t="shared" si="18"/>
        <v>413</v>
      </c>
      <c r="S146" s="82">
        <f t="shared" si="18"/>
        <v>56</v>
      </c>
      <c r="T146" s="83">
        <f>R146-S146</f>
        <v>357</v>
      </c>
      <c r="U146" s="81">
        <f>S146/R146</f>
        <v>0.13559322033898305</v>
      </c>
    </row>
    <row r="147" spans="1:21" ht="12.75" customHeight="1">
      <c r="A147" s="136" t="s">
        <v>123</v>
      </c>
      <c r="B147" s="136"/>
      <c r="C147" s="136"/>
      <c r="D147" s="136"/>
      <c r="E147" s="136"/>
      <c r="F147" s="84">
        <f t="shared" si="15"/>
        <v>163</v>
      </c>
      <c r="G147" s="84">
        <f t="shared" si="15"/>
        <v>128</v>
      </c>
      <c r="H147" s="84">
        <f>F147-G147</f>
        <v>35</v>
      </c>
      <c r="I147" s="85">
        <f>G147/F147</f>
        <v>0.78527607361963192</v>
      </c>
      <c r="J147" s="86">
        <f t="shared" si="16"/>
        <v>1448</v>
      </c>
      <c r="K147" s="86">
        <f t="shared" si="16"/>
        <v>457</v>
      </c>
      <c r="L147" s="87">
        <f>J147-K147</f>
        <v>991</v>
      </c>
      <c r="M147" s="85">
        <f>K147/J147</f>
        <v>0.31560773480662985</v>
      </c>
      <c r="N147" s="84">
        <f t="shared" si="17"/>
        <v>20</v>
      </c>
      <c r="O147" s="84">
        <f t="shared" si="17"/>
        <v>11</v>
      </c>
      <c r="P147" s="84">
        <f>N147-O147</f>
        <v>9</v>
      </c>
      <c r="Q147" s="85">
        <f>O147/N147</f>
        <v>0.55000000000000004</v>
      </c>
      <c r="R147" s="86">
        <f t="shared" si="18"/>
        <v>379</v>
      </c>
      <c r="S147" s="86">
        <f t="shared" si="18"/>
        <v>64</v>
      </c>
      <c r="T147" s="87">
        <f>R147-S147</f>
        <v>315</v>
      </c>
      <c r="U147" s="85">
        <f>S147/R147</f>
        <v>0.16886543535620052</v>
      </c>
    </row>
    <row r="148" spans="1:21" ht="12.75" customHeight="1">
      <c r="A148" s="137" t="s">
        <v>146</v>
      </c>
      <c r="B148" s="137"/>
      <c r="C148" s="137"/>
      <c r="D148" s="137"/>
      <c r="E148" s="137"/>
      <c r="F148" s="88">
        <f t="shared" si="15"/>
        <v>182</v>
      </c>
      <c r="G148" s="88">
        <f t="shared" si="15"/>
        <v>121</v>
      </c>
      <c r="H148" s="88">
        <f>F148-G148</f>
        <v>61</v>
      </c>
      <c r="I148" s="89">
        <f>G148/F148</f>
        <v>0.6648351648351648</v>
      </c>
      <c r="J148" s="90">
        <f t="shared" si="16"/>
        <v>1920</v>
      </c>
      <c r="K148" s="90">
        <f t="shared" si="16"/>
        <v>741</v>
      </c>
      <c r="L148" s="91">
        <f>J148-K148</f>
        <v>1179</v>
      </c>
      <c r="M148" s="89">
        <f>K148/J148</f>
        <v>0.38593749999999999</v>
      </c>
      <c r="N148" s="88">
        <f t="shared" si="17"/>
        <v>29</v>
      </c>
      <c r="O148" s="88">
        <f t="shared" si="17"/>
        <v>9</v>
      </c>
      <c r="P148" s="88">
        <f>N148-O148</f>
        <v>20</v>
      </c>
      <c r="Q148" s="89">
        <f>O148/N148</f>
        <v>0.31034482758620691</v>
      </c>
      <c r="R148" s="90">
        <f t="shared" si="18"/>
        <v>454</v>
      </c>
      <c r="S148" s="90">
        <f t="shared" si="18"/>
        <v>58</v>
      </c>
      <c r="T148" s="91">
        <f>R148-S148</f>
        <v>396</v>
      </c>
      <c r="U148" s="89">
        <f>S148/R148</f>
        <v>0.1277533039647577</v>
      </c>
    </row>
    <row r="149" spans="1:21" ht="12.75" customHeight="1">
      <c r="A149" s="138" t="s">
        <v>175</v>
      </c>
      <c r="B149" s="138"/>
      <c r="C149" s="138"/>
      <c r="D149" s="138"/>
      <c r="E149" s="138"/>
      <c r="F149" s="92">
        <f t="shared" si="15"/>
        <v>986</v>
      </c>
      <c r="G149" s="92">
        <f t="shared" si="15"/>
        <v>752</v>
      </c>
      <c r="H149" s="92">
        <f>F149-G149</f>
        <v>234</v>
      </c>
      <c r="I149" s="93">
        <f>G149/F149</f>
        <v>0.76267748478701824</v>
      </c>
      <c r="J149" s="94">
        <f t="shared" si="16"/>
        <v>6702</v>
      </c>
      <c r="K149" s="94">
        <f t="shared" si="16"/>
        <v>2446</v>
      </c>
      <c r="L149" s="95">
        <f>J149-K149</f>
        <v>4256</v>
      </c>
      <c r="M149" s="93">
        <f>K149/J149</f>
        <v>0.3649656818860042</v>
      </c>
      <c r="N149" s="92">
        <f t="shared" si="17"/>
        <v>175</v>
      </c>
      <c r="O149" s="92">
        <f t="shared" si="17"/>
        <v>84</v>
      </c>
      <c r="P149" s="92">
        <f>N149-O149</f>
        <v>91</v>
      </c>
      <c r="Q149" s="93">
        <f>O149/N149</f>
        <v>0.48</v>
      </c>
      <c r="R149" s="94">
        <f t="shared" si="18"/>
        <v>1697</v>
      </c>
      <c r="S149" s="94">
        <f t="shared" si="18"/>
        <v>275</v>
      </c>
      <c r="T149" s="95">
        <f>R149-S149</f>
        <v>1422</v>
      </c>
      <c r="U149" s="93">
        <f>S149/R149</f>
        <v>0.16205067766647024</v>
      </c>
    </row>
  </sheetData>
  <mergeCells count="117">
    <mergeCell ref="A145:E145"/>
    <mergeCell ref="A146:E146"/>
    <mergeCell ref="A147:E147"/>
    <mergeCell ref="A148:E148"/>
    <mergeCell ref="A149:E149"/>
    <mergeCell ref="A142:U142"/>
    <mergeCell ref="A143:E144"/>
    <mergeCell ref="F143:M143"/>
    <mergeCell ref="N143:U143"/>
    <mergeCell ref="F144:I144"/>
    <mergeCell ref="J144:M144"/>
    <mergeCell ref="N144:Q144"/>
    <mergeCell ref="R144:U144"/>
    <mergeCell ref="E120:M120"/>
    <mergeCell ref="F121:I121"/>
    <mergeCell ref="J121:M121"/>
    <mergeCell ref="A139:U139"/>
    <mergeCell ref="A140:U140"/>
    <mergeCell ref="A141:U141"/>
    <mergeCell ref="E117:H117"/>
    <mergeCell ref="I117:K117"/>
    <mergeCell ref="L117:N117"/>
    <mergeCell ref="O117:Q117"/>
    <mergeCell ref="R117:T117"/>
    <mergeCell ref="E118:T118"/>
    <mergeCell ref="E115:H115"/>
    <mergeCell ref="I115:K115"/>
    <mergeCell ref="L115:N115"/>
    <mergeCell ref="O115:Q115"/>
    <mergeCell ref="R115:T115"/>
    <mergeCell ref="E116:H116"/>
    <mergeCell ref="I116:K116"/>
    <mergeCell ref="L116:N116"/>
    <mergeCell ref="O116:Q116"/>
    <mergeCell ref="R116:T116"/>
    <mergeCell ref="E113:T113"/>
    <mergeCell ref="E114:H114"/>
    <mergeCell ref="I114:K114"/>
    <mergeCell ref="L114:N114"/>
    <mergeCell ref="O114:Q114"/>
    <mergeCell ref="R114:T114"/>
    <mergeCell ref="A98:E98"/>
    <mergeCell ref="A99:E99"/>
    <mergeCell ref="A100:E100"/>
    <mergeCell ref="A101:E101"/>
    <mergeCell ref="A102:E102"/>
    <mergeCell ref="A103:E103"/>
    <mergeCell ref="A94:U94"/>
    <mergeCell ref="A95:E97"/>
    <mergeCell ref="F95:M95"/>
    <mergeCell ref="N95:U95"/>
    <mergeCell ref="V95:Y96"/>
    <mergeCell ref="F96:I96"/>
    <mergeCell ref="J96:M96"/>
    <mergeCell ref="N96:Q96"/>
    <mergeCell ref="R96:U96"/>
    <mergeCell ref="A87:E87"/>
    <mergeCell ref="A88:E88"/>
    <mergeCell ref="A89:E89"/>
    <mergeCell ref="A91:U91"/>
    <mergeCell ref="A92:U92"/>
    <mergeCell ref="A93:U93"/>
    <mergeCell ref="A72:E72"/>
    <mergeCell ref="A73:A86"/>
    <mergeCell ref="B73:B76"/>
    <mergeCell ref="C73:C74"/>
    <mergeCell ref="C75:C76"/>
    <mergeCell ref="B77:B81"/>
    <mergeCell ref="C77:C80"/>
    <mergeCell ref="B82:B83"/>
    <mergeCell ref="B85:B86"/>
    <mergeCell ref="C85:C86"/>
    <mergeCell ref="A55:E55"/>
    <mergeCell ref="A56:A71"/>
    <mergeCell ref="B56:B57"/>
    <mergeCell ref="C56:C57"/>
    <mergeCell ref="B58:B61"/>
    <mergeCell ref="C58:C61"/>
    <mergeCell ref="B62:B63"/>
    <mergeCell ref="C62:C63"/>
    <mergeCell ref="B65:B71"/>
    <mergeCell ref="C65:C70"/>
    <mergeCell ref="A40:A54"/>
    <mergeCell ref="B40:B42"/>
    <mergeCell ref="C40:C41"/>
    <mergeCell ref="B43:B45"/>
    <mergeCell ref="C43:C45"/>
    <mergeCell ref="B46:B48"/>
    <mergeCell ref="C47:C48"/>
    <mergeCell ref="B49:B53"/>
    <mergeCell ref="C49:C53"/>
    <mergeCell ref="C29:C32"/>
    <mergeCell ref="B34:B35"/>
    <mergeCell ref="C34:C35"/>
    <mergeCell ref="B36:B37"/>
    <mergeCell ref="C36:C37"/>
    <mergeCell ref="A39:E39"/>
    <mergeCell ref="N5:U5"/>
    <mergeCell ref="F6:I6"/>
    <mergeCell ref="J6:M6"/>
    <mergeCell ref="N6:Q6"/>
    <mergeCell ref="R6:U6"/>
    <mergeCell ref="A8:A38"/>
    <mergeCell ref="B9:B27"/>
    <mergeCell ref="C10:C13"/>
    <mergeCell ref="C14:C25"/>
    <mergeCell ref="B28:B32"/>
    <mergeCell ref="A1:U1"/>
    <mergeCell ref="A2:U2"/>
    <mergeCell ref="A3:U3"/>
    <mergeCell ref="A4:U4"/>
    <mergeCell ref="A5:A7"/>
    <mergeCell ref="B5:B7"/>
    <mergeCell ref="C5:C7"/>
    <mergeCell ref="D5:D7"/>
    <mergeCell ref="E5:E7"/>
    <mergeCell ref="F5:M5"/>
  </mergeCells>
  <pageMargins left="0.78740157480314998" right="0.78740157480314998" top="1.181102362204725" bottom="1.181102362204725" header="0.78740157480314998" footer="0.78740157480314998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Roman,Regular"&amp;12Página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8"/>
  <sheetViews>
    <sheetView workbookViewId="0">
      <selection sqref="A1:U1"/>
    </sheetView>
  </sheetViews>
  <sheetFormatPr defaultRowHeight="12.75"/>
  <cols>
    <col min="1" max="2" width="8.375" customWidth="1"/>
    <col min="3" max="3" width="22.75" customWidth="1"/>
    <col min="4" max="4" width="8.375" customWidth="1"/>
    <col min="5" max="5" width="60" customWidth="1"/>
    <col min="6" max="64" width="8.375" customWidth="1"/>
    <col min="65" max="65" width="9" customWidth="1"/>
  </cols>
  <sheetData>
    <row r="1" spans="1:21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21" ht="12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1" ht="12.75" customHeight="1">
      <c r="A4" s="99" t="s">
        <v>253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</row>
    <row r="5" spans="1:21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</row>
    <row r="6" spans="1:21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</row>
    <row r="7" spans="1:21" ht="14.25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</row>
    <row r="8" spans="1:21" ht="14.25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12</v>
      </c>
      <c r="H8" s="23">
        <f>F8-G8</f>
        <v>2</v>
      </c>
      <c r="I8" s="25">
        <f>G8/F8</f>
        <v>0.8571428571428571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</row>
    <row r="9" spans="1:21" ht="14.25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29</v>
      </c>
      <c r="G9" s="24">
        <v>28</v>
      </c>
      <c r="H9" s="23">
        <f>F9-G9</f>
        <v>1</v>
      </c>
      <c r="I9" s="25">
        <f>G9/F9</f>
        <v>0.96551724137931039</v>
      </c>
      <c r="J9" s="26">
        <v>1</v>
      </c>
      <c r="K9" s="24"/>
      <c r="L9" s="23">
        <f>J9-K9</f>
        <v>1</v>
      </c>
      <c r="M9" s="25">
        <f>K9/J9</f>
        <v>0</v>
      </c>
      <c r="N9" s="23">
        <v>10</v>
      </c>
      <c r="O9" s="24">
        <v>10</v>
      </c>
      <c r="P9" s="23">
        <f>N9-O9</f>
        <v>0</v>
      </c>
      <c r="Q9" s="25">
        <f>O9/N9</f>
        <v>1</v>
      </c>
      <c r="R9" s="23"/>
      <c r="S9" s="24"/>
      <c r="T9" s="23"/>
      <c r="U9" s="25"/>
    </row>
    <row r="10" spans="1:21" ht="14.25">
      <c r="A10" s="103"/>
      <c r="B10" s="104"/>
      <c r="C10" s="105" t="s">
        <v>59</v>
      </c>
      <c r="D10" s="21">
        <v>1472</v>
      </c>
      <c r="E10" s="22" t="s">
        <v>60</v>
      </c>
      <c r="F10" s="23">
        <v>0</v>
      </c>
      <c r="G10" s="24">
        <v>0</v>
      </c>
      <c r="H10" s="23">
        <f>F10-G10</f>
        <v>0</v>
      </c>
      <c r="I10" s="25" t="e">
        <f>G10/F10</f>
        <v>#DIV/0!</v>
      </c>
      <c r="J10" s="26">
        <v>0</v>
      </c>
      <c r="K10" s="24"/>
      <c r="L10" s="23">
        <f>J10-K10</f>
        <v>0</v>
      </c>
      <c r="M10" s="25" t="e">
        <f>K10/J10</f>
        <v>#DIV/0!</v>
      </c>
      <c r="N10" s="23"/>
      <c r="O10" s="24"/>
      <c r="P10" s="23"/>
      <c r="Q10" s="25"/>
      <c r="R10" s="23"/>
      <c r="S10" s="24"/>
      <c r="T10" s="23"/>
      <c r="U10" s="25"/>
    </row>
    <row r="11" spans="1:21" ht="14.25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6</v>
      </c>
      <c r="P11" s="23">
        <f>N11-O11</f>
        <v>4</v>
      </c>
      <c r="Q11" s="25">
        <f>O11/N11</f>
        <v>0.6</v>
      </c>
      <c r="R11" s="23"/>
      <c r="S11" s="24"/>
      <c r="T11" s="23"/>
      <c r="U11" s="25"/>
    </row>
    <row r="12" spans="1:21" ht="14.25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44</v>
      </c>
      <c r="H12" s="23">
        <f t="shared" ref="H12:H18" si="0">F12-G12</f>
        <v>1</v>
      </c>
      <c r="I12" s="25">
        <f t="shared" ref="I12:I18" si="1">G12/F12</f>
        <v>0.97777777777777775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</row>
    <row r="13" spans="1:21" ht="14.25">
      <c r="A13" s="103"/>
      <c r="B13" s="104"/>
      <c r="C13" s="105"/>
      <c r="D13" s="21">
        <v>1482</v>
      </c>
      <c r="E13" s="22" t="s">
        <v>63</v>
      </c>
      <c r="F13" s="23">
        <v>43</v>
      </c>
      <c r="G13" s="24">
        <v>22</v>
      </c>
      <c r="H13" s="23">
        <f t="shared" si="0"/>
        <v>21</v>
      </c>
      <c r="I13" s="25">
        <f t="shared" si="1"/>
        <v>0.51162790697674421</v>
      </c>
      <c r="J13" s="26"/>
      <c r="K13" s="24"/>
      <c r="L13" s="23"/>
      <c r="M13" s="25"/>
      <c r="N13" s="23">
        <v>25</v>
      </c>
      <c r="O13" s="24">
        <v>1</v>
      </c>
      <c r="P13" s="23">
        <f>N13-O13</f>
        <v>24</v>
      </c>
      <c r="Q13" s="25">
        <f>O13/N13</f>
        <v>0.04</v>
      </c>
      <c r="R13" s="23"/>
      <c r="S13" s="24"/>
      <c r="T13" s="23"/>
      <c r="U13" s="25"/>
    </row>
    <row r="14" spans="1:21" ht="14.25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0"/>
        <v>0</v>
      </c>
      <c r="I14" s="25">
        <f t="shared" si="1"/>
        <v>1</v>
      </c>
      <c r="J14" s="26">
        <v>0</v>
      </c>
      <c r="K14" s="24">
        <v>0</v>
      </c>
      <c r="L14" s="23">
        <f>J14-K14</f>
        <v>0</v>
      </c>
      <c r="M14" s="25" t="e">
        <f>K14/J14</f>
        <v>#DIV/0!</v>
      </c>
      <c r="N14" s="23"/>
      <c r="O14" s="24"/>
      <c r="P14" s="23"/>
      <c r="Q14" s="25"/>
      <c r="R14" s="23"/>
      <c r="S14" s="24"/>
      <c r="T14" s="23"/>
      <c r="U14" s="25"/>
    </row>
    <row r="15" spans="1:21" ht="14.25">
      <c r="A15" s="103"/>
      <c r="B15" s="104"/>
      <c r="C15" s="105"/>
      <c r="D15" s="21"/>
      <c r="E15" s="22" t="s">
        <v>66</v>
      </c>
      <c r="F15" s="23">
        <v>10</v>
      </c>
      <c r="G15" s="24">
        <v>1</v>
      </c>
      <c r="H15" s="23">
        <f t="shared" si="0"/>
        <v>9</v>
      </c>
      <c r="I15" s="25">
        <f t="shared" si="1"/>
        <v>0.1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</row>
    <row r="16" spans="1:21" ht="14.25">
      <c r="A16" s="103"/>
      <c r="B16" s="104"/>
      <c r="C16" s="105"/>
      <c r="D16" s="21"/>
      <c r="E16" s="22" t="s">
        <v>67</v>
      </c>
      <c r="F16" s="23">
        <v>2</v>
      </c>
      <c r="G16" s="24">
        <v>1</v>
      </c>
      <c r="H16" s="23">
        <f t="shared" si="0"/>
        <v>1</v>
      </c>
      <c r="I16" s="25">
        <f t="shared" si="1"/>
        <v>0.5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</row>
    <row r="17" spans="1:21" ht="14.25">
      <c r="A17" s="103"/>
      <c r="B17" s="104"/>
      <c r="C17" s="105"/>
      <c r="D17" s="21"/>
      <c r="E17" s="22" t="s">
        <v>68</v>
      </c>
      <c r="F17" s="23">
        <v>23</v>
      </c>
      <c r="G17" s="24">
        <v>21</v>
      </c>
      <c r="H17" s="23">
        <f t="shared" si="0"/>
        <v>2</v>
      </c>
      <c r="I17" s="25">
        <f t="shared" si="1"/>
        <v>0.91304347826086951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</row>
    <row r="18" spans="1:21" ht="14.25">
      <c r="A18" s="103"/>
      <c r="B18" s="104"/>
      <c r="C18" s="105"/>
      <c r="D18" s="21"/>
      <c r="E18" s="22" t="s">
        <v>69</v>
      </c>
      <c r="F18" s="23">
        <v>30</v>
      </c>
      <c r="G18" s="24">
        <v>25</v>
      </c>
      <c r="H18" s="23">
        <f t="shared" si="0"/>
        <v>5</v>
      </c>
      <c r="I18" s="25">
        <f t="shared" si="1"/>
        <v>0.83333333333333337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</row>
    <row r="19" spans="1:21" ht="14.25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24</v>
      </c>
      <c r="P19" s="23">
        <f>N19-O19</f>
        <v>10</v>
      </c>
      <c r="Q19" s="25">
        <f>O19/N19</f>
        <v>0.70588235294117652</v>
      </c>
      <c r="R19" s="23"/>
      <c r="S19" s="24"/>
      <c r="T19" s="23"/>
      <c r="U19" s="25"/>
    </row>
    <row r="20" spans="1:21" ht="14.25">
      <c r="A20" s="103"/>
      <c r="B20" s="104"/>
      <c r="C20" s="105"/>
      <c r="D20" s="21"/>
      <c r="E20" s="22" t="s">
        <v>71</v>
      </c>
      <c r="F20" s="23">
        <v>29</v>
      </c>
      <c r="G20" s="24">
        <v>27</v>
      </c>
      <c r="H20" s="23">
        <f t="shared" ref="H20:H27" si="2">F20-G20</f>
        <v>2</v>
      </c>
      <c r="I20" s="25">
        <f t="shared" ref="I20:I27" si="3">G20/F20</f>
        <v>0.93103448275862066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</row>
    <row r="21" spans="1:21" ht="14.25">
      <c r="A21" s="103"/>
      <c r="B21" s="104"/>
      <c r="C21" s="105"/>
      <c r="D21" s="21"/>
      <c r="E21" s="22" t="s">
        <v>72</v>
      </c>
      <c r="F21" s="23">
        <v>10</v>
      </c>
      <c r="G21" s="24">
        <v>9</v>
      </c>
      <c r="H21" s="23">
        <f t="shared" si="2"/>
        <v>1</v>
      </c>
      <c r="I21" s="25">
        <f t="shared" si="3"/>
        <v>0.9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</row>
    <row r="22" spans="1:21" ht="14.25">
      <c r="A22" s="103"/>
      <c r="B22" s="104"/>
      <c r="C22" s="105"/>
      <c r="D22" s="21"/>
      <c r="E22" s="22" t="s">
        <v>73</v>
      </c>
      <c r="F22" s="23">
        <v>8</v>
      </c>
      <c r="G22" s="24">
        <v>0</v>
      </c>
      <c r="H22" s="23">
        <f t="shared" si="2"/>
        <v>8</v>
      </c>
      <c r="I22" s="25">
        <f t="shared" si="3"/>
        <v>0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</row>
    <row r="23" spans="1:21" ht="14.25">
      <c r="A23" s="103"/>
      <c r="B23" s="104"/>
      <c r="C23" s="105"/>
      <c r="D23" s="21"/>
      <c r="E23" s="22" t="s">
        <v>74</v>
      </c>
      <c r="F23" s="23">
        <v>10</v>
      </c>
      <c r="G23" s="24">
        <v>7</v>
      </c>
      <c r="H23" s="23">
        <f t="shared" si="2"/>
        <v>3</v>
      </c>
      <c r="I23" s="25">
        <f t="shared" si="3"/>
        <v>0.7</v>
      </c>
      <c r="J23" s="26"/>
      <c r="K23" s="24"/>
      <c r="L23" s="23"/>
      <c r="M23" s="25"/>
      <c r="N23" s="23">
        <v>4</v>
      </c>
      <c r="O23" s="24">
        <v>2</v>
      </c>
      <c r="P23" s="23">
        <f>N23-O23</f>
        <v>2</v>
      </c>
      <c r="Q23" s="25">
        <f>O23/N23</f>
        <v>0.5</v>
      </c>
      <c r="R23" s="23"/>
      <c r="S23" s="24"/>
      <c r="T23" s="23"/>
      <c r="U23" s="25"/>
    </row>
    <row r="24" spans="1:21" ht="14.25">
      <c r="A24" s="103"/>
      <c r="B24" s="104"/>
      <c r="C24" s="105"/>
      <c r="D24" s="21"/>
      <c r="E24" s="22" t="s">
        <v>75</v>
      </c>
      <c r="F24" s="23">
        <v>30</v>
      </c>
      <c r="G24" s="24">
        <v>12</v>
      </c>
      <c r="H24" s="23">
        <f t="shared" si="2"/>
        <v>18</v>
      </c>
      <c r="I24" s="25">
        <f t="shared" si="3"/>
        <v>0.4</v>
      </c>
      <c r="J24" s="26"/>
      <c r="K24" s="24"/>
      <c r="L24" s="23"/>
      <c r="M24" s="25"/>
      <c r="N24" s="23">
        <v>8</v>
      </c>
      <c r="O24" s="24">
        <v>3</v>
      </c>
      <c r="P24" s="23">
        <f>N24-O24</f>
        <v>5</v>
      </c>
      <c r="Q24" s="25">
        <f>O24/N24</f>
        <v>0.375</v>
      </c>
      <c r="R24" s="23"/>
      <c r="S24" s="24"/>
      <c r="T24" s="23"/>
      <c r="U24" s="25"/>
    </row>
    <row r="25" spans="1:21" ht="14.25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2"/>
        <v>0</v>
      </c>
      <c r="I25" s="25">
        <f t="shared" si="3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</row>
    <row r="26" spans="1:21" ht="14.25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7</v>
      </c>
      <c r="H26" s="23">
        <f t="shared" si="2"/>
        <v>2</v>
      </c>
      <c r="I26" s="25">
        <f t="shared" si="3"/>
        <v>0.77777777777777779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</row>
    <row r="27" spans="1:21" ht="14.25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0</v>
      </c>
      <c r="G27" s="24">
        <v>0</v>
      </c>
      <c r="H27" s="23">
        <f t="shared" si="2"/>
        <v>0</v>
      </c>
      <c r="I27" s="25" t="e">
        <f t="shared" si="3"/>
        <v>#DIV/0!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</row>
    <row r="28" spans="1:21" ht="14.25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/>
      <c r="K28" s="24"/>
      <c r="L28" s="23"/>
      <c r="M28" s="25"/>
      <c r="N28" s="23"/>
      <c r="O28" s="24"/>
      <c r="P28" s="23"/>
      <c r="Q28" s="25"/>
      <c r="R28" s="23"/>
      <c r="S28" s="24"/>
      <c r="T28" s="23"/>
      <c r="U28" s="25"/>
    </row>
    <row r="29" spans="1:21" ht="14.25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10</v>
      </c>
      <c r="H29" s="23">
        <f t="shared" ref="H29:H53" si="4">F29-G29</f>
        <v>2</v>
      </c>
      <c r="I29" s="25">
        <f t="shared" ref="I29:I60" si="5">G29/F29</f>
        <v>0.83333333333333337</v>
      </c>
      <c r="J29" s="26">
        <v>4</v>
      </c>
      <c r="K29" s="24"/>
      <c r="L29" s="23">
        <f>J29-K29</f>
        <v>4</v>
      </c>
      <c r="M29" s="25">
        <f>K29/J29</f>
        <v>0</v>
      </c>
      <c r="N29" s="23"/>
      <c r="O29" s="24"/>
      <c r="P29" s="23"/>
      <c r="Q29" s="25"/>
      <c r="R29" s="23"/>
      <c r="S29" s="24"/>
      <c r="T29" s="23"/>
      <c r="U29" s="25"/>
    </row>
    <row r="30" spans="1:21" ht="14.25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4"/>
        <v>0</v>
      </c>
      <c r="I30" s="25">
        <f t="shared" si="5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</row>
    <row r="31" spans="1:21" ht="14.25">
      <c r="A31" s="103"/>
      <c r="B31" s="104"/>
      <c r="C31" s="105"/>
      <c r="D31" s="21">
        <v>14701</v>
      </c>
      <c r="E31" s="22" t="s">
        <v>86</v>
      </c>
      <c r="F31" s="23">
        <v>6</v>
      </c>
      <c r="G31" s="24">
        <v>6</v>
      </c>
      <c r="H31" s="23">
        <f t="shared" si="4"/>
        <v>0</v>
      </c>
      <c r="I31" s="25">
        <f t="shared" si="5"/>
        <v>1</v>
      </c>
      <c r="J31" s="26">
        <v>8</v>
      </c>
      <c r="K31" s="24">
        <v>4</v>
      </c>
      <c r="L31" s="23">
        <f>J31-K31</f>
        <v>4</v>
      </c>
      <c r="M31" s="25">
        <f>K31/J31</f>
        <v>0.5</v>
      </c>
      <c r="N31" s="23"/>
      <c r="O31" s="24"/>
      <c r="P31" s="23"/>
      <c r="Q31" s="25"/>
      <c r="R31" s="23">
        <v>3</v>
      </c>
      <c r="S31" s="24">
        <v>3</v>
      </c>
      <c r="T31" s="23">
        <f>R31-S31</f>
        <v>0</v>
      </c>
      <c r="U31" s="25">
        <f>S31/R31</f>
        <v>1</v>
      </c>
    </row>
    <row r="32" spans="1:21" ht="14.25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4</v>
      </c>
      <c r="G32" s="24">
        <v>2</v>
      </c>
      <c r="H32" s="23">
        <f t="shared" si="4"/>
        <v>2</v>
      </c>
      <c r="I32" s="25">
        <f t="shared" si="5"/>
        <v>0.5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</row>
    <row r="33" spans="1:29" ht="14.25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14</v>
      </c>
      <c r="G33" s="24">
        <v>14</v>
      </c>
      <c r="H33" s="23">
        <f t="shared" si="4"/>
        <v>0</v>
      </c>
      <c r="I33" s="25">
        <f t="shared" si="5"/>
        <v>1</v>
      </c>
      <c r="J33" s="26">
        <v>0</v>
      </c>
      <c r="K33" s="24"/>
      <c r="L33" s="23">
        <f>J33-K33</f>
        <v>0</v>
      </c>
      <c r="M33" s="25" t="e">
        <f>K33/J33</f>
        <v>#DIV/0!</v>
      </c>
      <c r="N33" s="23"/>
      <c r="O33" s="24"/>
      <c r="P33" s="23"/>
      <c r="Q33" s="25"/>
      <c r="R33" s="23"/>
      <c r="S33" s="24"/>
      <c r="T33" s="23"/>
      <c r="U33" s="25"/>
    </row>
    <row r="34" spans="1:29" ht="14.25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4"/>
        <v>0</v>
      </c>
      <c r="I34" s="25">
        <f t="shared" si="5"/>
        <v>1</v>
      </c>
      <c r="J34" s="26"/>
      <c r="K34" s="24"/>
      <c r="L34" s="23"/>
      <c r="M34" s="25"/>
      <c r="N34" s="23">
        <v>4</v>
      </c>
      <c r="O34" s="24">
        <v>1</v>
      </c>
      <c r="P34" s="23">
        <f>N34-O34</f>
        <v>3</v>
      </c>
      <c r="Q34" s="25">
        <f>O34/N34</f>
        <v>0.25</v>
      </c>
      <c r="R34" s="23"/>
      <c r="S34" s="24"/>
      <c r="T34" s="23"/>
      <c r="U34" s="25"/>
    </row>
    <row r="35" spans="1:29" ht="14.25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6</v>
      </c>
      <c r="H35" s="23">
        <f t="shared" si="4"/>
        <v>0</v>
      </c>
      <c r="I35" s="25">
        <f t="shared" si="5"/>
        <v>1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</row>
    <row r="36" spans="1:29" ht="14.25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5</v>
      </c>
      <c r="H36" s="23">
        <f t="shared" si="4"/>
        <v>0</v>
      </c>
      <c r="I36" s="25">
        <f t="shared" si="5"/>
        <v>1</v>
      </c>
      <c r="J36" s="26"/>
      <c r="K36" s="24"/>
      <c r="L36" s="23" t="s">
        <v>94</v>
      </c>
      <c r="M36" s="25"/>
      <c r="N36" s="23">
        <v>3</v>
      </c>
      <c r="O36" s="24">
        <v>3</v>
      </c>
      <c r="P36" s="23">
        <f>N36-O36</f>
        <v>0</v>
      </c>
      <c r="Q36" s="25">
        <f>O36/N36</f>
        <v>1</v>
      </c>
      <c r="R36" s="23"/>
      <c r="S36" s="24"/>
      <c r="T36" s="23"/>
      <c r="U36" s="25"/>
    </row>
    <row r="37" spans="1:29" ht="14.25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4</v>
      </c>
      <c r="H37" s="23">
        <f t="shared" si="4"/>
        <v>6</v>
      </c>
      <c r="I37" s="25">
        <f t="shared" si="5"/>
        <v>0.4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</row>
    <row r="38" spans="1:29" ht="12.75" customHeight="1">
      <c r="A38" s="106" t="s">
        <v>98</v>
      </c>
      <c r="B38" s="106"/>
      <c r="C38" s="106"/>
      <c r="D38" s="106"/>
      <c r="E38" s="106"/>
      <c r="F38" s="27">
        <f>SUM(F8:F37)</f>
        <v>410</v>
      </c>
      <c r="G38" s="27">
        <f>SUM(G8:G37)</f>
        <v>324</v>
      </c>
      <c r="H38" s="27">
        <f t="shared" si="4"/>
        <v>86</v>
      </c>
      <c r="I38" s="28">
        <f t="shared" si="5"/>
        <v>0.79024390243902443</v>
      </c>
      <c r="J38" s="27">
        <f>SUM(J8:J37)</f>
        <v>14</v>
      </c>
      <c r="K38" s="27"/>
      <c r="L38" s="27">
        <f>J38-K38</f>
        <v>14</v>
      </c>
      <c r="M38" s="28">
        <f>K38/J38</f>
        <v>0</v>
      </c>
      <c r="N38" s="27">
        <f>SUM(N8:N37)</f>
        <v>103</v>
      </c>
      <c r="O38" s="27">
        <f>SUM(O8:O37)</f>
        <v>53</v>
      </c>
      <c r="P38" s="27">
        <f>SUM(P8:P37)</f>
        <v>50</v>
      </c>
      <c r="Q38" s="28">
        <f>O38/N38</f>
        <v>0.5145631067961165</v>
      </c>
      <c r="R38" s="27">
        <f>SUM(R8:R37)</f>
        <v>3</v>
      </c>
      <c r="S38" s="27">
        <f>SUM(S8:S37)</f>
        <v>3</v>
      </c>
      <c r="T38" s="27">
        <f>SUM(T8:T37)</f>
        <v>0</v>
      </c>
      <c r="U38" s="28">
        <f>S38/R38</f>
        <v>1</v>
      </c>
      <c r="V38" s="29"/>
      <c r="W38" s="29"/>
      <c r="X38" s="29"/>
      <c r="Y38" s="29"/>
      <c r="Z38" s="29"/>
      <c r="AA38" s="29"/>
      <c r="AB38" s="29"/>
      <c r="AC38" s="29"/>
    </row>
    <row r="39" spans="1:29" ht="14.25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0</v>
      </c>
      <c r="H39" s="33">
        <f t="shared" si="4"/>
        <v>8</v>
      </c>
      <c r="I39" s="35">
        <f t="shared" si="5"/>
        <v>0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</row>
    <row r="40" spans="1:29" ht="14.25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4"/>
        <v>0</v>
      </c>
      <c r="I40" s="35">
        <f t="shared" si="5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</row>
    <row r="41" spans="1:29" ht="14.25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8</v>
      </c>
      <c r="H41" s="33">
        <f t="shared" si="4"/>
        <v>2</v>
      </c>
      <c r="I41" s="35">
        <f t="shared" si="5"/>
        <v>0.8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</row>
    <row r="42" spans="1:29" ht="14.25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10</v>
      </c>
      <c r="H42" s="33">
        <f t="shared" si="4"/>
        <v>0</v>
      </c>
      <c r="I42" s="35">
        <f t="shared" si="5"/>
        <v>1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</row>
    <row r="43" spans="1:29" ht="14.25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4"/>
        <v>6</v>
      </c>
      <c r="I43" s="35">
        <f t="shared" si="5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</row>
    <row r="44" spans="1:29" ht="14.25">
      <c r="A44" s="107"/>
      <c r="B44" s="108"/>
      <c r="C44" s="109"/>
      <c r="D44" s="31">
        <v>8747</v>
      </c>
      <c r="E44" s="32" t="s">
        <v>108</v>
      </c>
      <c r="F44" s="33">
        <v>19</v>
      </c>
      <c r="G44" s="34">
        <v>18</v>
      </c>
      <c r="H44" s="33">
        <f t="shared" si="4"/>
        <v>1</v>
      </c>
      <c r="I44" s="35">
        <f t="shared" si="5"/>
        <v>0.94736842105263153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</row>
    <row r="45" spans="1:29" ht="14.25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4"/>
        <v>0</v>
      </c>
      <c r="I45" s="35">
        <f t="shared" si="5"/>
        <v>1</v>
      </c>
      <c r="J45" s="36">
        <v>2</v>
      </c>
      <c r="K45" s="34"/>
      <c r="L45" s="33">
        <f>J45-K45</f>
        <v>2</v>
      </c>
      <c r="M45" s="35">
        <f>K45/J45</f>
        <v>0</v>
      </c>
      <c r="N45" s="33"/>
      <c r="O45" s="34"/>
      <c r="P45" s="33"/>
      <c r="Q45" s="35"/>
      <c r="R45" s="33"/>
      <c r="S45" s="34"/>
      <c r="T45" s="33"/>
      <c r="U45" s="35"/>
    </row>
    <row r="46" spans="1:29" ht="14.25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4"/>
        <v>0</v>
      </c>
      <c r="I46" s="35">
        <f t="shared" si="5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0</v>
      </c>
      <c r="S46" s="34"/>
      <c r="T46" s="33">
        <f>R46-S46</f>
        <v>0</v>
      </c>
      <c r="U46" s="35" t="e">
        <f>S46/R46</f>
        <v>#DIV/0!</v>
      </c>
    </row>
    <row r="47" spans="1:29" ht="14.25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22</v>
      </c>
      <c r="H47" s="33">
        <f t="shared" si="4"/>
        <v>8</v>
      </c>
      <c r="I47" s="35">
        <f t="shared" si="5"/>
        <v>0.73333333333333328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</row>
    <row r="48" spans="1:29" ht="14.25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1</v>
      </c>
      <c r="H48" s="33">
        <f t="shared" si="4"/>
        <v>4</v>
      </c>
      <c r="I48" s="35">
        <f t="shared" si="5"/>
        <v>0.2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</row>
    <row r="49" spans="1:29" ht="14.25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4"/>
        <v>0</v>
      </c>
      <c r="I49" s="35">
        <f t="shared" si="5"/>
        <v>1</v>
      </c>
      <c r="J49" s="36">
        <v>14</v>
      </c>
      <c r="K49" s="34">
        <v>14</v>
      </c>
      <c r="L49" s="33">
        <f>J49-K49</f>
        <v>0</v>
      </c>
      <c r="M49" s="35">
        <f>K49/J49</f>
        <v>1</v>
      </c>
      <c r="N49" s="33"/>
      <c r="O49" s="34"/>
      <c r="P49" s="33"/>
      <c r="Q49" s="35"/>
      <c r="R49" s="33"/>
      <c r="S49" s="34"/>
      <c r="T49" s="33"/>
      <c r="U49" s="35"/>
    </row>
    <row r="50" spans="1:29" ht="14.25">
      <c r="A50" s="107"/>
      <c r="B50" s="108"/>
      <c r="C50" s="109"/>
      <c r="D50" s="31">
        <v>2038</v>
      </c>
      <c r="E50" s="32" t="s">
        <v>117</v>
      </c>
      <c r="F50" s="33">
        <v>8</v>
      </c>
      <c r="G50" s="34">
        <v>5</v>
      </c>
      <c r="H50" s="33">
        <f t="shared" si="4"/>
        <v>3</v>
      </c>
      <c r="I50" s="35">
        <f t="shared" si="5"/>
        <v>0.625</v>
      </c>
      <c r="J50" s="36"/>
      <c r="K50" s="34"/>
      <c r="L50" s="33"/>
      <c r="M50" s="35"/>
      <c r="N50" s="33">
        <v>2</v>
      </c>
      <c r="O50" s="34">
        <v>1</v>
      </c>
      <c r="P50" s="33">
        <f>N50-O50</f>
        <v>1</v>
      </c>
      <c r="Q50" s="35">
        <f>O50/N50</f>
        <v>0.5</v>
      </c>
      <c r="R50" s="33"/>
      <c r="S50" s="34"/>
      <c r="T50" s="33"/>
      <c r="U50" s="35"/>
    </row>
    <row r="51" spans="1:29" ht="14.25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4"/>
        <v>0</v>
      </c>
      <c r="I51" s="35">
        <f t="shared" si="5"/>
        <v>1</v>
      </c>
      <c r="J51" s="36">
        <v>5</v>
      </c>
      <c r="K51" s="34">
        <v>3</v>
      </c>
      <c r="L51" s="33">
        <f>J51-K51</f>
        <v>2</v>
      </c>
      <c r="M51" s="35">
        <f>K51/J51</f>
        <v>0.6</v>
      </c>
      <c r="N51" s="33">
        <v>5</v>
      </c>
      <c r="O51" s="34">
        <v>5</v>
      </c>
      <c r="P51" s="33">
        <f>N51-O51</f>
        <v>0</v>
      </c>
      <c r="Q51" s="35">
        <f>O51/N51</f>
        <v>1</v>
      </c>
      <c r="R51" s="33"/>
      <c r="S51" s="34"/>
      <c r="T51" s="33"/>
      <c r="U51" s="35"/>
    </row>
    <row r="52" spans="1:29" ht="14.25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5</v>
      </c>
      <c r="H52" s="33">
        <f t="shared" si="4"/>
        <v>0</v>
      </c>
      <c r="I52" s="35">
        <f t="shared" si="5"/>
        <v>1</v>
      </c>
      <c r="J52" s="36">
        <v>1</v>
      </c>
      <c r="K52" s="34">
        <v>1</v>
      </c>
      <c r="L52" s="33">
        <f>J52-K52</f>
        <v>0</v>
      </c>
      <c r="M52" s="35">
        <f>K52/J52</f>
        <v>1</v>
      </c>
      <c r="N52" s="33">
        <v>2</v>
      </c>
      <c r="O52" s="34">
        <v>0</v>
      </c>
      <c r="P52" s="33">
        <f>N52-O52</f>
        <v>2</v>
      </c>
      <c r="Q52" s="35">
        <f>O52/N52</f>
        <v>0</v>
      </c>
      <c r="R52" s="33"/>
      <c r="S52" s="34"/>
      <c r="T52" s="33"/>
      <c r="U52" s="35"/>
    </row>
    <row r="53" spans="1:29" ht="14.25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4"/>
        <v>0</v>
      </c>
      <c r="I53" s="35">
        <f t="shared" si="5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</row>
    <row r="54" spans="1:29" ht="12.75" customHeight="1">
      <c r="A54" s="106" t="s">
        <v>122</v>
      </c>
      <c r="B54" s="106"/>
      <c r="C54" s="106"/>
      <c r="D54" s="106"/>
      <c r="E54" s="106"/>
      <c r="F54" s="27">
        <f>SUM(F39:F53)</f>
        <v>169</v>
      </c>
      <c r="G54" s="27">
        <f>SUM(G39:G53)</f>
        <v>137</v>
      </c>
      <c r="H54" s="27">
        <f>SUM(H39:H53)</f>
        <v>32</v>
      </c>
      <c r="I54" s="28">
        <f t="shared" si="5"/>
        <v>0.81065088757396453</v>
      </c>
      <c r="J54" s="27">
        <f>SUM(J39:J53)</f>
        <v>22</v>
      </c>
      <c r="K54" s="27">
        <f>SUM(K39:K53)</f>
        <v>18</v>
      </c>
      <c r="L54" s="27">
        <f>SUM(L39:L53)</f>
        <v>4</v>
      </c>
      <c r="M54" s="28">
        <f>K54/J54</f>
        <v>0.81818181818181823</v>
      </c>
      <c r="N54" s="27">
        <f>SUM(N39:N53)</f>
        <v>20</v>
      </c>
      <c r="O54" s="27">
        <f>SUM(O39:O53)</f>
        <v>10</v>
      </c>
      <c r="P54" s="27">
        <f>N54-O54</f>
        <v>10</v>
      </c>
      <c r="Q54" s="28">
        <f>O54/N54</f>
        <v>0.5</v>
      </c>
      <c r="R54" s="27">
        <f>SUM(R39:R53)</f>
        <v>0</v>
      </c>
      <c r="S54" s="27">
        <f>SUM(S39:S53)</f>
        <v>0</v>
      </c>
      <c r="T54" s="27">
        <f>R54-S54</f>
        <v>0</v>
      </c>
      <c r="U54" s="28" t="e">
        <f>S54/R54</f>
        <v>#DIV/0!</v>
      </c>
      <c r="V54" s="29"/>
      <c r="W54" s="29"/>
      <c r="X54" s="29"/>
      <c r="Y54" s="29"/>
      <c r="Z54" s="29"/>
      <c r="AA54" s="29"/>
      <c r="AB54" s="29"/>
      <c r="AC54" s="29"/>
    </row>
    <row r="55" spans="1:29" ht="14.25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70" si="6">F55-G55</f>
        <v>0</v>
      </c>
      <c r="I55" s="42">
        <f t="shared" si="5"/>
        <v>1</v>
      </c>
      <c r="J55" s="40">
        <v>0</v>
      </c>
      <c r="K55" s="41"/>
      <c r="L55" s="40">
        <f>J55-K55</f>
        <v>0</v>
      </c>
      <c r="M55" s="42" t="e">
        <f>K55/J55</f>
        <v>#DIV/0!</v>
      </c>
      <c r="N55" s="40">
        <v>3</v>
      </c>
      <c r="O55" s="41">
        <v>1</v>
      </c>
      <c r="P55" s="40">
        <v>3</v>
      </c>
      <c r="Q55" s="42">
        <f>O55/N55</f>
        <v>0.33333333333333331</v>
      </c>
      <c r="R55" s="42"/>
      <c r="S55" s="43"/>
      <c r="T55" s="42"/>
      <c r="U55" s="42"/>
    </row>
    <row r="56" spans="1:29" ht="14.25">
      <c r="A56" s="110"/>
      <c r="B56" s="111"/>
      <c r="C56" s="112"/>
      <c r="D56" s="38">
        <v>1634</v>
      </c>
      <c r="E56" s="39" t="s">
        <v>126</v>
      </c>
      <c r="F56" s="40">
        <v>7</v>
      </c>
      <c r="G56" s="41">
        <v>7</v>
      </c>
      <c r="H56" s="40">
        <f t="shared" si="6"/>
        <v>0</v>
      </c>
      <c r="I56" s="42">
        <f t="shared" si="5"/>
        <v>1</v>
      </c>
      <c r="J56" s="40">
        <v>3</v>
      </c>
      <c r="K56" s="41">
        <v>3</v>
      </c>
      <c r="L56" s="40">
        <f>J56-K56</f>
        <v>0</v>
      </c>
      <c r="M56" s="42">
        <f>K56/J56</f>
        <v>1</v>
      </c>
      <c r="N56" s="40"/>
      <c r="O56" s="41"/>
      <c r="P56" s="40"/>
      <c r="Q56" s="42"/>
      <c r="R56" s="42"/>
      <c r="S56" s="43"/>
      <c r="T56" s="42"/>
      <c r="U56" s="42"/>
    </row>
    <row r="57" spans="1:29" ht="14.25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6"/>
        <v>0</v>
      </c>
      <c r="I57" s="42">
        <f t="shared" si="5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</row>
    <row r="58" spans="1:29" ht="14.25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10</v>
      </c>
      <c r="H58" s="40">
        <f t="shared" si="6"/>
        <v>0</v>
      </c>
      <c r="I58" s="42">
        <f t="shared" si="5"/>
        <v>1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</row>
    <row r="59" spans="1:29" ht="14.25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10</v>
      </c>
      <c r="H59" s="40">
        <f t="shared" si="6"/>
        <v>0</v>
      </c>
      <c r="I59" s="42">
        <f t="shared" si="5"/>
        <v>1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</row>
    <row r="60" spans="1:29" ht="14.25">
      <c r="A60" s="110"/>
      <c r="B60" s="111"/>
      <c r="C60" s="112"/>
      <c r="D60" s="38">
        <v>24293</v>
      </c>
      <c r="E60" s="39" t="s">
        <v>131</v>
      </c>
      <c r="F60" s="40">
        <v>4</v>
      </c>
      <c r="G60" s="41">
        <v>2</v>
      </c>
      <c r="H60" s="40">
        <f t="shared" si="6"/>
        <v>2</v>
      </c>
      <c r="I60" s="42">
        <f t="shared" si="5"/>
        <v>0.5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</row>
    <row r="61" spans="1:29" ht="14.25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6</v>
      </c>
      <c r="H61" s="40">
        <f t="shared" si="6"/>
        <v>2</v>
      </c>
      <c r="I61" s="42">
        <f t="shared" ref="I61:I87" si="7">G61/F61</f>
        <v>0.75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</row>
    <row r="62" spans="1:29" ht="14.25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8</v>
      </c>
      <c r="H62" s="40">
        <f t="shared" si="6"/>
        <v>0</v>
      </c>
      <c r="I62" s="42">
        <f t="shared" si="7"/>
        <v>1</v>
      </c>
      <c r="J62" s="40">
        <v>2</v>
      </c>
      <c r="K62" s="41"/>
      <c r="L62" s="40">
        <f>J62-K62</f>
        <v>2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</row>
    <row r="63" spans="1:29" ht="14.25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9</v>
      </c>
      <c r="H63" s="40">
        <f t="shared" si="6"/>
        <v>1</v>
      </c>
      <c r="I63" s="42">
        <f t="shared" si="7"/>
        <v>0.9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</row>
    <row r="64" spans="1:29" ht="14.25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6"/>
        <v>0</v>
      </c>
      <c r="I64" s="42">
        <f t="shared" si="7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</row>
    <row r="65" spans="1:29" ht="14.25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6</v>
      </c>
      <c r="H65" s="40">
        <f t="shared" si="6"/>
        <v>0</v>
      </c>
      <c r="I65" s="42">
        <f t="shared" si="7"/>
        <v>1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</row>
    <row r="66" spans="1:29" ht="14.25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6"/>
        <v>0</v>
      </c>
      <c r="I66" s="42">
        <f t="shared" si="7"/>
        <v>1</v>
      </c>
      <c r="J66" s="40"/>
      <c r="K66" s="41"/>
      <c r="L66" s="40"/>
      <c r="M66" s="42"/>
      <c r="N66" s="40">
        <v>6</v>
      </c>
      <c r="O66" s="41">
        <v>4</v>
      </c>
      <c r="P66" s="40">
        <f>N66-O66</f>
        <v>2</v>
      </c>
      <c r="Q66" s="42">
        <f>O66/N66</f>
        <v>0.66666666666666663</v>
      </c>
      <c r="R66" s="42"/>
      <c r="S66" s="43"/>
      <c r="T66" s="42"/>
      <c r="U66" s="42"/>
    </row>
    <row r="67" spans="1:29" ht="14.25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12</v>
      </c>
      <c r="H67" s="40">
        <f t="shared" si="6"/>
        <v>2</v>
      </c>
      <c r="I67" s="42">
        <f t="shared" si="7"/>
        <v>0.8571428571428571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>O67/N67</f>
        <v>0</v>
      </c>
      <c r="R67" s="42"/>
      <c r="S67" s="43"/>
      <c r="T67" s="42"/>
      <c r="U67" s="42"/>
    </row>
    <row r="68" spans="1:29" ht="14.25">
      <c r="A68" s="110"/>
      <c r="B68" s="111"/>
      <c r="C68" s="112"/>
      <c r="D68" s="38"/>
      <c r="E68" s="39" t="s">
        <v>251</v>
      </c>
      <c r="F68" s="40">
        <v>10</v>
      </c>
      <c r="G68" s="41">
        <v>0</v>
      </c>
      <c r="H68" s="40">
        <f t="shared" si="6"/>
        <v>10</v>
      </c>
      <c r="I68" s="42">
        <f t="shared" si="7"/>
        <v>0</v>
      </c>
      <c r="J68" s="40"/>
      <c r="K68" s="41"/>
      <c r="L68" s="40"/>
      <c r="M68" s="42"/>
      <c r="N68" s="40"/>
      <c r="O68" s="41"/>
      <c r="P68" s="40"/>
      <c r="Q68" s="42"/>
      <c r="R68" s="42"/>
      <c r="S68" s="43"/>
      <c r="T68" s="42"/>
      <c r="U68" s="42"/>
    </row>
    <row r="69" spans="1:29" ht="14.25">
      <c r="A69" s="110"/>
      <c r="B69" s="111"/>
      <c r="C69" s="112"/>
      <c r="D69" s="38">
        <v>12100</v>
      </c>
      <c r="E69" s="39" t="s">
        <v>142</v>
      </c>
      <c r="F69" s="40">
        <v>22</v>
      </c>
      <c r="G69" s="41">
        <v>14</v>
      </c>
      <c r="H69" s="40">
        <f t="shared" si="6"/>
        <v>8</v>
      </c>
      <c r="I69" s="42">
        <f t="shared" si="7"/>
        <v>0.63636363636363635</v>
      </c>
      <c r="J69" s="40"/>
      <c r="K69" s="41"/>
      <c r="L69" s="40"/>
      <c r="M69" s="42"/>
      <c r="N69" s="40">
        <v>2</v>
      </c>
      <c r="O69" s="41">
        <v>1</v>
      </c>
      <c r="P69" s="40">
        <f>N69-O69</f>
        <v>1</v>
      </c>
      <c r="Q69" s="42">
        <f>O69/N69</f>
        <v>0.5</v>
      </c>
      <c r="R69" s="42"/>
      <c r="S69" s="43"/>
      <c r="T69" s="42"/>
      <c r="U69" s="42"/>
    </row>
    <row r="70" spans="1:29" ht="14.25">
      <c r="A70" s="110"/>
      <c r="B70" s="111"/>
      <c r="C70" s="38" t="s">
        <v>143</v>
      </c>
      <c r="D70" s="38">
        <v>16816</v>
      </c>
      <c r="E70" s="39" t="s">
        <v>144</v>
      </c>
      <c r="F70" s="40">
        <v>15</v>
      </c>
      <c r="G70" s="41">
        <v>10</v>
      </c>
      <c r="H70" s="40">
        <f t="shared" si="6"/>
        <v>5</v>
      </c>
      <c r="I70" s="42">
        <f t="shared" si="7"/>
        <v>0.66666666666666663</v>
      </c>
      <c r="J70" s="40"/>
      <c r="K70" s="41"/>
      <c r="L70" s="40"/>
      <c r="M70" s="42"/>
      <c r="N70" s="40">
        <v>2</v>
      </c>
      <c r="O70" s="41">
        <v>2</v>
      </c>
      <c r="P70" s="40">
        <f>N70-O70</f>
        <v>0</v>
      </c>
      <c r="Q70" s="42">
        <f>O70/N70</f>
        <v>1</v>
      </c>
      <c r="R70" s="142">
        <v>2</v>
      </c>
      <c r="S70" s="43"/>
      <c r="T70" s="42">
        <f>S70/R70</f>
        <v>0</v>
      </c>
      <c r="U70" s="42"/>
    </row>
    <row r="71" spans="1:29" ht="12.75" customHeight="1">
      <c r="A71" s="106" t="s">
        <v>145</v>
      </c>
      <c r="B71" s="106"/>
      <c r="C71" s="106"/>
      <c r="D71" s="106"/>
      <c r="E71" s="106"/>
      <c r="F71" s="27">
        <f>SUM(F55:F70)</f>
        <v>155</v>
      </c>
      <c r="G71" s="27">
        <f>SUM(G55:G70)</f>
        <v>125</v>
      </c>
      <c r="H71" s="27">
        <f>SUM(H55:H70)</f>
        <v>30</v>
      </c>
      <c r="I71" s="28">
        <f t="shared" si="7"/>
        <v>0.80645161290322576</v>
      </c>
      <c r="J71" s="27">
        <f>SUM(J55:J70)</f>
        <v>5</v>
      </c>
      <c r="K71" s="27">
        <f>SUM(K55:K70)</f>
        <v>3</v>
      </c>
      <c r="L71" s="27">
        <f>J71-K71</f>
        <v>2</v>
      </c>
      <c r="M71" s="28">
        <f>K71/J71</f>
        <v>0.6</v>
      </c>
      <c r="N71" s="27">
        <f>SUM(N55:N70)</f>
        <v>20</v>
      </c>
      <c r="O71" s="27">
        <f>SUM(O55:O70)</f>
        <v>12</v>
      </c>
      <c r="P71" s="27">
        <f>SUM(P55:P70)</f>
        <v>9</v>
      </c>
      <c r="Q71" s="28">
        <f>O71/N71</f>
        <v>0.6</v>
      </c>
      <c r="R71" s="28"/>
      <c r="S71" s="28"/>
      <c r="T71" s="28"/>
      <c r="U71" s="28"/>
      <c r="V71" s="44"/>
      <c r="W71" s="44"/>
      <c r="X71" s="44"/>
      <c r="Y71" s="44"/>
      <c r="Z71" s="44"/>
      <c r="AA71" s="44"/>
      <c r="AB71" s="44"/>
      <c r="AC71" s="44"/>
    </row>
    <row r="72" spans="1:29" ht="14.25">
      <c r="A72" s="113" t="s">
        <v>146</v>
      </c>
      <c r="B72" s="114">
        <v>16</v>
      </c>
      <c r="C72" s="99" t="s">
        <v>147</v>
      </c>
      <c r="D72" s="17">
        <v>254</v>
      </c>
      <c r="E72" s="46" t="s">
        <v>148</v>
      </c>
      <c r="F72" s="47">
        <v>2</v>
      </c>
      <c r="G72" s="48">
        <v>0</v>
      </c>
      <c r="H72" s="47">
        <f t="shared" ref="H72:H85" si="8">F72-G72</f>
        <v>2</v>
      </c>
      <c r="I72" s="49">
        <f t="shared" si="7"/>
        <v>0</v>
      </c>
      <c r="J72" s="50"/>
      <c r="K72" s="48"/>
      <c r="L72" s="47"/>
      <c r="M72" s="49"/>
      <c r="N72" s="47">
        <v>2</v>
      </c>
      <c r="O72" s="48">
        <v>1</v>
      </c>
      <c r="P72" s="47">
        <f>N72-O72</f>
        <v>1</v>
      </c>
      <c r="Q72" s="49">
        <f>O72/N72</f>
        <v>0.5</v>
      </c>
      <c r="R72" s="49"/>
      <c r="S72" s="51"/>
      <c r="T72" s="49"/>
      <c r="U72" s="49"/>
    </row>
    <row r="73" spans="1:29" ht="14.25">
      <c r="A73" s="113"/>
      <c r="B73" s="114"/>
      <c r="C73" s="99"/>
      <c r="D73" s="17">
        <v>348</v>
      </c>
      <c r="E73" s="46" t="s">
        <v>149</v>
      </c>
      <c r="F73" s="47">
        <v>14</v>
      </c>
      <c r="G73" s="48">
        <v>13</v>
      </c>
      <c r="H73" s="47">
        <f t="shared" si="8"/>
        <v>1</v>
      </c>
      <c r="I73" s="49">
        <f t="shared" si="7"/>
        <v>0.9285714285714286</v>
      </c>
      <c r="J73" s="50"/>
      <c r="K73" s="48"/>
      <c r="L73" s="47"/>
      <c r="M73" s="49"/>
      <c r="N73" s="47"/>
      <c r="O73" s="48"/>
      <c r="P73" s="47"/>
      <c r="Q73" s="49"/>
      <c r="R73" s="49"/>
      <c r="S73" s="51"/>
      <c r="T73" s="49"/>
      <c r="U73" s="49"/>
    </row>
    <row r="74" spans="1:29" ht="14.25">
      <c r="A74" s="113"/>
      <c r="B74" s="114"/>
      <c r="C74" s="99" t="s">
        <v>150</v>
      </c>
      <c r="D74" s="17">
        <v>646</v>
      </c>
      <c r="E74" s="46" t="s">
        <v>151</v>
      </c>
      <c r="F74" s="47">
        <v>5</v>
      </c>
      <c r="G74" s="48">
        <v>5</v>
      </c>
      <c r="H74" s="47">
        <f t="shared" si="8"/>
        <v>0</v>
      </c>
      <c r="I74" s="49">
        <f t="shared" si="7"/>
        <v>1</v>
      </c>
      <c r="J74" s="50">
        <v>5</v>
      </c>
      <c r="K74" s="48"/>
      <c r="L74" s="47">
        <f>J74-K74</f>
        <v>5</v>
      </c>
      <c r="M74" s="49">
        <f>K74/J74</f>
        <v>0</v>
      </c>
      <c r="N74" s="47"/>
      <c r="O74" s="48"/>
      <c r="P74" s="47"/>
      <c r="Q74" s="49"/>
      <c r="R74" s="49"/>
      <c r="S74" s="51"/>
      <c r="T74" s="49"/>
      <c r="U74" s="49"/>
    </row>
    <row r="75" spans="1:29" ht="14.25">
      <c r="A75" s="113"/>
      <c r="B75" s="114"/>
      <c r="C75" s="99"/>
      <c r="D75" s="17">
        <v>656</v>
      </c>
      <c r="E75" s="46" t="s">
        <v>152</v>
      </c>
      <c r="F75" s="47">
        <v>31</v>
      </c>
      <c r="G75" s="48">
        <v>29</v>
      </c>
      <c r="H75" s="47">
        <f t="shared" si="8"/>
        <v>2</v>
      </c>
      <c r="I75" s="49">
        <f t="shared" si="7"/>
        <v>0.93548387096774188</v>
      </c>
      <c r="J75" s="50"/>
      <c r="K75" s="48"/>
      <c r="L75" s="47"/>
      <c r="M75" s="49"/>
      <c r="N75" s="47"/>
      <c r="O75" s="48"/>
      <c r="P75" s="47"/>
      <c r="Q75" s="49"/>
      <c r="R75" s="49"/>
      <c r="S75" s="51"/>
      <c r="T75" s="49"/>
      <c r="U75" s="49"/>
    </row>
    <row r="76" spans="1:29" ht="14.25">
      <c r="A76" s="113"/>
      <c r="B76" s="114">
        <v>17</v>
      </c>
      <c r="C76" s="99" t="s">
        <v>153</v>
      </c>
      <c r="D76" s="17">
        <v>10886</v>
      </c>
      <c r="E76" s="46" t="s">
        <v>154</v>
      </c>
      <c r="F76" s="47">
        <v>15</v>
      </c>
      <c r="G76" s="48">
        <v>15</v>
      </c>
      <c r="H76" s="47">
        <f t="shared" si="8"/>
        <v>0</v>
      </c>
      <c r="I76" s="49">
        <f t="shared" si="7"/>
        <v>1</v>
      </c>
      <c r="J76" s="50">
        <v>2</v>
      </c>
      <c r="K76" s="48">
        <v>2</v>
      </c>
      <c r="L76" s="47">
        <f>J76-K76</f>
        <v>0</v>
      </c>
      <c r="M76" s="49">
        <f>K76/J76</f>
        <v>1</v>
      </c>
      <c r="N76" s="47">
        <v>1</v>
      </c>
      <c r="O76" s="48">
        <v>0</v>
      </c>
      <c r="P76" s="47">
        <f>N76-O76</f>
        <v>1</v>
      </c>
      <c r="Q76" s="49">
        <f>O76/N76</f>
        <v>0</v>
      </c>
      <c r="R76" s="49"/>
      <c r="S76" s="51"/>
      <c r="T76" s="49"/>
      <c r="U76" s="49"/>
    </row>
    <row r="77" spans="1:29" ht="14.25">
      <c r="A77" s="113"/>
      <c r="B77" s="114"/>
      <c r="C77" s="99"/>
      <c r="D77" s="17">
        <v>10723</v>
      </c>
      <c r="E77" s="46" t="s">
        <v>155</v>
      </c>
      <c r="F77" s="47">
        <v>17</v>
      </c>
      <c r="G77" s="48">
        <v>9</v>
      </c>
      <c r="H77" s="47">
        <f t="shared" si="8"/>
        <v>8</v>
      </c>
      <c r="I77" s="49">
        <f t="shared" si="7"/>
        <v>0.52941176470588236</v>
      </c>
      <c r="J77" s="50"/>
      <c r="K77" s="48"/>
      <c r="L77" s="47"/>
      <c r="M77" s="49"/>
      <c r="N77" s="47">
        <v>5</v>
      </c>
      <c r="O77" s="48">
        <v>5</v>
      </c>
      <c r="P77" s="47">
        <f>N77-O77</f>
        <v>0</v>
      </c>
      <c r="Q77" s="49">
        <f>O77/N77</f>
        <v>1</v>
      </c>
      <c r="R77" s="49"/>
      <c r="S77" s="51"/>
      <c r="T77" s="49"/>
      <c r="U77" s="49"/>
    </row>
    <row r="78" spans="1:29" ht="14.25">
      <c r="A78" s="113"/>
      <c r="B78" s="114"/>
      <c r="C78" s="99"/>
      <c r="D78" s="17">
        <v>10888</v>
      </c>
      <c r="E78" s="46" t="s">
        <v>156</v>
      </c>
      <c r="F78" s="47">
        <v>7</v>
      </c>
      <c r="G78" s="48">
        <v>0</v>
      </c>
      <c r="H78" s="47">
        <f t="shared" si="8"/>
        <v>7</v>
      </c>
      <c r="I78" s="49">
        <f t="shared" si="7"/>
        <v>0</v>
      </c>
      <c r="J78" s="50"/>
      <c r="K78" s="48"/>
      <c r="L78" s="47"/>
      <c r="M78" s="49"/>
      <c r="N78" s="47">
        <v>10</v>
      </c>
      <c r="O78" s="48">
        <v>0</v>
      </c>
      <c r="P78" s="47">
        <f>N78-O78</f>
        <v>10</v>
      </c>
      <c r="Q78" s="49">
        <f>O78/N78</f>
        <v>0</v>
      </c>
      <c r="R78" s="49"/>
      <c r="S78" s="51"/>
      <c r="T78" s="49"/>
      <c r="U78" s="49"/>
      <c r="V78" t="s">
        <v>94</v>
      </c>
    </row>
    <row r="79" spans="1:29" ht="14.25">
      <c r="A79" s="113"/>
      <c r="B79" s="114"/>
      <c r="C79" s="99"/>
      <c r="D79" s="17">
        <v>10989</v>
      </c>
      <c r="E79" s="46" t="s">
        <v>157</v>
      </c>
      <c r="F79" s="47">
        <v>28</v>
      </c>
      <c r="G79" s="48">
        <v>8</v>
      </c>
      <c r="H79" s="47">
        <f t="shared" si="8"/>
        <v>20</v>
      </c>
      <c r="I79" s="49">
        <f t="shared" si="7"/>
        <v>0.2857142857142857</v>
      </c>
      <c r="J79" s="50">
        <v>4</v>
      </c>
      <c r="K79" s="48"/>
      <c r="L79" s="47">
        <f>J79-K79</f>
        <v>4</v>
      </c>
      <c r="M79" s="49">
        <f>K79/J79</f>
        <v>0</v>
      </c>
      <c r="N79" s="47">
        <v>7</v>
      </c>
      <c r="O79" s="48">
        <v>3</v>
      </c>
      <c r="P79" s="47">
        <f>N79-O79</f>
        <v>4</v>
      </c>
      <c r="Q79" s="49">
        <f>O79/N79</f>
        <v>0.42857142857142855</v>
      </c>
      <c r="R79" s="49"/>
      <c r="S79" s="51"/>
      <c r="T79" s="49"/>
      <c r="U79" s="49"/>
    </row>
    <row r="80" spans="1:29" ht="14.25">
      <c r="A80" s="113"/>
      <c r="B80" s="114"/>
      <c r="C80" s="17" t="s">
        <v>158</v>
      </c>
      <c r="D80" s="17">
        <v>1359</v>
      </c>
      <c r="E80" s="46" t="s">
        <v>159</v>
      </c>
      <c r="F80" s="47">
        <v>10</v>
      </c>
      <c r="G80" s="48">
        <v>8</v>
      </c>
      <c r="H80" s="47">
        <f t="shared" si="8"/>
        <v>2</v>
      </c>
      <c r="I80" s="49">
        <f t="shared" si="7"/>
        <v>0.8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</row>
    <row r="81" spans="1:29" ht="14.25">
      <c r="A81" s="113"/>
      <c r="B81" s="114">
        <v>18</v>
      </c>
      <c r="C81" s="17" t="s">
        <v>160</v>
      </c>
      <c r="D81" s="17">
        <v>1062</v>
      </c>
      <c r="E81" s="46" t="s">
        <v>161</v>
      </c>
      <c r="F81" s="47">
        <v>10</v>
      </c>
      <c r="G81" s="48">
        <v>7</v>
      </c>
      <c r="H81" s="47">
        <f t="shared" si="8"/>
        <v>3</v>
      </c>
      <c r="I81" s="49">
        <f t="shared" si="7"/>
        <v>0.7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</row>
    <row r="82" spans="1:29" ht="14.25">
      <c r="A82" s="113"/>
      <c r="B82" s="114"/>
      <c r="C82" s="52" t="s">
        <v>162</v>
      </c>
      <c r="D82" s="17">
        <v>2969</v>
      </c>
      <c r="E82" s="46" t="s">
        <v>163</v>
      </c>
      <c r="F82" s="47">
        <v>10</v>
      </c>
      <c r="G82" s="48">
        <v>8</v>
      </c>
      <c r="H82" s="47">
        <f t="shared" si="8"/>
        <v>2</v>
      </c>
      <c r="I82" s="49">
        <f t="shared" si="7"/>
        <v>0.8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</row>
    <row r="83" spans="1:29" ht="14.25">
      <c r="A83" s="113"/>
      <c r="B83" s="45">
        <v>19</v>
      </c>
      <c r="C83" s="17" t="s">
        <v>164</v>
      </c>
      <c r="D83" s="17">
        <v>10079</v>
      </c>
      <c r="E83" s="46" t="s">
        <v>165</v>
      </c>
      <c r="F83" s="47">
        <v>5</v>
      </c>
      <c r="G83" s="48">
        <v>5</v>
      </c>
      <c r="H83" s="47">
        <f t="shared" si="8"/>
        <v>0</v>
      </c>
      <c r="I83" s="49">
        <f t="shared" si="7"/>
        <v>1</v>
      </c>
      <c r="J83" s="50"/>
      <c r="K83" s="48"/>
      <c r="L83" s="47"/>
      <c r="M83" s="49"/>
      <c r="N83" s="47"/>
      <c r="O83" s="48"/>
      <c r="P83" s="47"/>
      <c r="Q83" s="49"/>
      <c r="R83" s="49"/>
      <c r="S83" s="51"/>
      <c r="T83" s="49"/>
      <c r="U83" s="49"/>
    </row>
    <row r="84" spans="1:29" ht="14.25">
      <c r="A84" s="113"/>
      <c r="B84" s="114">
        <v>22</v>
      </c>
      <c r="C84" s="99" t="s">
        <v>166</v>
      </c>
      <c r="D84" s="17">
        <v>9998</v>
      </c>
      <c r="E84" s="46" t="s">
        <v>167</v>
      </c>
      <c r="F84" s="47">
        <v>9</v>
      </c>
      <c r="G84" s="48">
        <v>5</v>
      </c>
      <c r="H84" s="47">
        <f t="shared" si="8"/>
        <v>4</v>
      </c>
      <c r="I84" s="49">
        <f t="shared" si="7"/>
        <v>0.55555555555555558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</row>
    <row r="85" spans="1:29" ht="14.25">
      <c r="A85" s="113"/>
      <c r="B85" s="114"/>
      <c r="C85" s="99"/>
      <c r="D85" s="17">
        <v>10014</v>
      </c>
      <c r="E85" s="46" t="s">
        <v>168</v>
      </c>
      <c r="F85" s="47">
        <v>8</v>
      </c>
      <c r="G85" s="48">
        <v>4</v>
      </c>
      <c r="H85" s="47">
        <f t="shared" si="8"/>
        <v>4</v>
      </c>
      <c r="I85" s="49">
        <f t="shared" si="7"/>
        <v>0.5</v>
      </c>
      <c r="J85" s="50"/>
      <c r="K85" s="48"/>
      <c r="L85" s="47"/>
      <c r="M85" s="49"/>
      <c r="N85" s="47">
        <v>2</v>
      </c>
      <c r="O85" s="48">
        <v>1</v>
      </c>
      <c r="P85" s="47">
        <f>N85-O85</f>
        <v>1</v>
      </c>
      <c r="Q85" s="49">
        <f>O85/N85</f>
        <v>0.5</v>
      </c>
      <c r="R85" s="49"/>
      <c r="S85" s="51"/>
      <c r="T85" s="49"/>
      <c r="U85" s="49"/>
    </row>
    <row r="86" spans="1:29" ht="12.75" customHeight="1">
      <c r="A86" s="115" t="s">
        <v>169</v>
      </c>
      <c r="B86" s="115"/>
      <c r="C86" s="115"/>
      <c r="D86" s="115"/>
      <c r="E86" s="115"/>
      <c r="F86" s="27">
        <f>SUM(F72:F85)</f>
        <v>171</v>
      </c>
      <c r="G86" s="27">
        <f>SUM(G72:G85)</f>
        <v>116</v>
      </c>
      <c r="H86" s="27">
        <f>SUM(H72:H85)</f>
        <v>55</v>
      </c>
      <c r="I86" s="28">
        <f t="shared" si="7"/>
        <v>0.67836257309941517</v>
      </c>
      <c r="J86" s="27">
        <f>SUM(J72:J85)</f>
        <v>11</v>
      </c>
      <c r="K86" s="27">
        <f>SUM(K72:K85)</f>
        <v>2</v>
      </c>
      <c r="L86" s="27">
        <f>J86-K86</f>
        <v>9</v>
      </c>
      <c r="M86" s="28">
        <f>K86/J86</f>
        <v>0.18181818181818182</v>
      </c>
      <c r="N86" s="27">
        <f>SUM(N72:N85)</f>
        <v>29</v>
      </c>
      <c r="O86" s="27">
        <f>SUM(O72:O85)</f>
        <v>10</v>
      </c>
      <c r="P86" s="27">
        <f>SUM(P72:P85)</f>
        <v>19</v>
      </c>
      <c r="Q86" s="28">
        <f>O86/N86</f>
        <v>0.34482758620689657</v>
      </c>
      <c r="R86" s="28"/>
      <c r="S86" s="28"/>
      <c r="T86" s="28"/>
      <c r="U86" s="28"/>
      <c r="V86" s="44"/>
      <c r="W86" s="44"/>
      <c r="X86" s="44"/>
      <c r="Y86" s="44"/>
      <c r="Z86" s="44"/>
      <c r="AA86" s="44"/>
      <c r="AB86" s="44"/>
      <c r="AC86" s="44"/>
    </row>
    <row r="87" spans="1:29" ht="12.75" customHeight="1">
      <c r="A87" s="115" t="s">
        <v>170</v>
      </c>
      <c r="B87" s="115"/>
      <c r="C87" s="115"/>
      <c r="D87" s="115"/>
      <c r="E87" s="115"/>
      <c r="F87" s="27">
        <f>F38+F54+F71+F86</f>
        <v>905</v>
      </c>
      <c r="G87" s="27">
        <f>G38+G54+G71+G86</f>
        <v>702</v>
      </c>
      <c r="H87" s="27">
        <f>H38+H54+H71+H86</f>
        <v>203</v>
      </c>
      <c r="I87" s="28">
        <f t="shared" si="7"/>
        <v>0.77569060773480658</v>
      </c>
      <c r="J87" s="27">
        <f>J38+J54+J71+J86</f>
        <v>52</v>
      </c>
      <c r="K87" s="27">
        <f>K38+K54+K71+K86</f>
        <v>23</v>
      </c>
      <c r="L87" s="27">
        <f>L38+L54+L71+L86</f>
        <v>29</v>
      </c>
      <c r="M87" s="28">
        <f>K87/J87</f>
        <v>0.44230769230769229</v>
      </c>
      <c r="N87" s="27">
        <f>N38+N54+N71+N86</f>
        <v>172</v>
      </c>
      <c r="O87" s="27">
        <f>O38+O54+O71+O86</f>
        <v>85</v>
      </c>
      <c r="P87" s="27">
        <f>P38+P54+P71+P86</f>
        <v>88</v>
      </c>
      <c r="Q87" s="28">
        <f>O87/N87</f>
        <v>0.4941860465116279</v>
      </c>
      <c r="R87" s="53">
        <f>R38+R54</f>
        <v>3</v>
      </c>
      <c r="S87" s="53">
        <f>S38+S54</f>
        <v>3</v>
      </c>
      <c r="T87" s="53">
        <f>T38+T54</f>
        <v>0</v>
      </c>
      <c r="U87" s="28">
        <f>S87/R87</f>
        <v>1</v>
      </c>
      <c r="V87" s="44"/>
      <c r="W87" s="44"/>
      <c r="X87" s="44"/>
      <c r="Y87" s="44"/>
      <c r="Z87" s="44"/>
      <c r="AA87" s="44"/>
      <c r="AB87" s="44"/>
      <c r="AC87" s="44"/>
    </row>
    <row r="88" spans="1:29" ht="15" customHeight="1">
      <c r="A88" s="116" t="s">
        <v>171</v>
      </c>
      <c r="B88" s="116"/>
      <c r="C88" s="116"/>
      <c r="D88" s="116"/>
      <c r="E88" s="116"/>
      <c r="F88" s="54"/>
      <c r="G88" s="55"/>
      <c r="H88" s="54"/>
      <c r="I88" s="54"/>
      <c r="J88" s="54"/>
      <c r="K88" s="54"/>
      <c r="L88" s="54"/>
      <c r="M88" s="54"/>
      <c r="N88" s="54"/>
      <c r="O88" s="55"/>
      <c r="P88" s="54"/>
      <c r="Q88" s="56"/>
      <c r="R88" s="56"/>
      <c r="S88" s="56"/>
      <c r="T88" s="56"/>
      <c r="U88" s="56"/>
    </row>
    <row r="89" spans="1:29" ht="14.25"/>
    <row r="90" spans="1:29" ht="14.25">
      <c r="A90" s="117" t="s">
        <v>172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</row>
    <row r="91" spans="1:29" ht="14.25">
      <c r="A91" s="97" t="s">
        <v>39</v>
      </c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</row>
    <row r="92" spans="1:29" ht="12.75" customHeight="1">
      <c r="A92" s="98" t="s">
        <v>40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</row>
    <row r="93" spans="1:29" ht="12.75" customHeight="1">
      <c r="A93" s="99" t="s">
        <v>254</v>
      </c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</row>
    <row r="94" spans="1:29" ht="12.75" customHeight="1">
      <c r="A94" s="118" t="s">
        <v>42</v>
      </c>
      <c r="B94" s="118"/>
      <c r="C94" s="118"/>
      <c r="D94" s="118"/>
      <c r="E94" s="118"/>
      <c r="F94" s="102" t="s">
        <v>6</v>
      </c>
      <c r="G94" s="102"/>
      <c r="H94" s="102"/>
      <c r="I94" s="102"/>
      <c r="J94" s="102"/>
      <c r="K94" s="102"/>
      <c r="L94" s="102"/>
      <c r="M94" s="102"/>
      <c r="N94" s="102" t="s">
        <v>7</v>
      </c>
      <c r="O94" s="102"/>
      <c r="P94" s="102"/>
      <c r="Q94" s="102"/>
      <c r="R94" s="102"/>
      <c r="S94" s="102"/>
      <c r="T94" s="102"/>
      <c r="U94" s="102"/>
      <c r="V94" s="102" t="s">
        <v>174</v>
      </c>
      <c r="W94" s="102"/>
      <c r="X94" s="102"/>
      <c r="Y94" s="102"/>
    </row>
    <row r="95" spans="1:29" ht="12.75" customHeight="1">
      <c r="A95" s="118"/>
      <c r="B95" s="118"/>
      <c r="C95" s="118"/>
      <c r="D95" s="118"/>
      <c r="E95" s="118"/>
      <c r="F95" s="102" t="s">
        <v>48</v>
      </c>
      <c r="G95" s="102"/>
      <c r="H95" s="102"/>
      <c r="I95" s="102"/>
      <c r="J95" s="102" t="s">
        <v>49</v>
      </c>
      <c r="K95" s="102"/>
      <c r="L95" s="102"/>
      <c r="M95" s="102"/>
      <c r="N95" s="102" t="s">
        <v>48</v>
      </c>
      <c r="O95" s="102"/>
      <c r="P95" s="102"/>
      <c r="Q95" s="102"/>
      <c r="R95" s="102" t="s">
        <v>49</v>
      </c>
      <c r="S95" s="102"/>
      <c r="T95" s="102"/>
      <c r="U95" s="102"/>
      <c r="V95" s="102"/>
      <c r="W95" s="102"/>
      <c r="X95" s="102"/>
      <c r="Y95" s="102"/>
    </row>
    <row r="96" spans="1:29" ht="14.25">
      <c r="A96" s="118"/>
      <c r="B96" s="118"/>
      <c r="C96" s="118"/>
      <c r="D96" s="118"/>
      <c r="E96" s="118"/>
      <c r="F96" s="19" t="s">
        <v>50</v>
      </c>
      <c r="G96" s="19" t="s">
        <v>51</v>
      </c>
      <c r="H96" s="19" t="s">
        <v>52</v>
      </c>
      <c r="I96" s="19" t="s">
        <v>53</v>
      </c>
      <c r="J96" s="19" t="s">
        <v>50</v>
      </c>
      <c r="K96" s="19" t="s">
        <v>51</v>
      </c>
      <c r="L96" s="19" t="s">
        <v>52</v>
      </c>
      <c r="M96" s="19" t="s">
        <v>53</v>
      </c>
      <c r="N96" s="19" t="s">
        <v>50</v>
      </c>
      <c r="O96" s="19" t="s">
        <v>51</v>
      </c>
      <c r="P96" s="19" t="s">
        <v>52</v>
      </c>
      <c r="Q96" s="19" t="s">
        <v>53</v>
      </c>
      <c r="R96" s="19" t="s">
        <v>50</v>
      </c>
      <c r="S96" s="19" t="s">
        <v>51</v>
      </c>
      <c r="T96" s="19" t="s">
        <v>52</v>
      </c>
      <c r="U96" s="19" t="s">
        <v>53</v>
      </c>
      <c r="V96" s="19" t="s">
        <v>50</v>
      </c>
      <c r="W96" s="19" t="s">
        <v>51</v>
      </c>
      <c r="X96" s="19" t="s">
        <v>52</v>
      </c>
      <c r="Y96" s="19" t="s">
        <v>53</v>
      </c>
    </row>
    <row r="97" spans="1:25" ht="18">
      <c r="A97" s="119" t="s">
        <v>54</v>
      </c>
      <c r="B97" s="119"/>
      <c r="C97" s="119"/>
      <c r="D97" s="119"/>
      <c r="E97" s="119"/>
      <c r="F97" s="58">
        <f t="shared" ref="F97:U97" si="9">F38</f>
        <v>410</v>
      </c>
      <c r="G97" s="58">
        <f t="shared" si="9"/>
        <v>324</v>
      </c>
      <c r="H97" s="58">
        <f t="shared" si="9"/>
        <v>86</v>
      </c>
      <c r="I97" s="59">
        <f t="shared" si="9"/>
        <v>0.79024390243902443</v>
      </c>
      <c r="J97" s="58">
        <f t="shared" si="9"/>
        <v>14</v>
      </c>
      <c r="K97" s="58">
        <f t="shared" si="9"/>
        <v>0</v>
      </c>
      <c r="L97" s="58">
        <f t="shared" si="9"/>
        <v>14</v>
      </c>
      <c r="M97" s="59">
        <f t="shared" si="9"/>
        <v>0</v>
      </c>
      <c r="N97" s="58">
        <f t="shared" si="9"/>
        <v>103</v>
      </c>
      <c r="O97" s="58">
        <f t="shared" si="9"/>
        <v>53</v>
      </c>
      <c r="P97" s="58">
        <f t="shared" si="9"/>
        <v>50</v>
      </c>
      <c r="Q97" s="59">
        <f t="shared" si="9"/>
        <v>0.5145631067961165</v>
      </c>
      <c r="R97" s="58">
        <f t="shared" si="9"/>
        <v>3</v>
      </c>
      <c r="S97" s="58">
        <f t="shared" si="9"/>
        <v>3</v>
      </c>
      <c r="T97" s="58">
        <f t="shared" si="9"/>
        <v>0</v>
      </c>
      <c r="U97" s="59">
        <f t="shared" si="9"/>
        <v>1</v>
      </c>
      <c r="V97" s="58">
        <f t="shared" ref="V97:W101" si="10">F97+J97+N97+R97</f>
        <v>530</v>
      </c>
      <c r="W97" s="58">
        <f t="shared" si="10"/>
        <v>380</v>
      </c>
      <c r="X97" s="58">
        <f>V97-W97</f>
        <v>150</v>
      </c>
      <c r="Y97" s="59">
        <f>W97/V97</f>
        <v>0.71698113207547165</v>
      </c>
    </row>
    <row r="98" spans="1:25" ht="18">
      <c r="A98" s="120" t="s">
        <v>99</v>
      </c>
      <c r="B98" s="120"/>
      <c r="C98" s="120"/>
      <c r="D98" s="120"/>
      <c r="E98" s="120"/>
      <c r="F98" s="60">
        <f t="shared" ref="F98:U98" si="11">F54</f>
        <v>169</v>
      </c>
      <c r="G98" s="60">
        <f t="shared" si="11"/>
        <v>137</v>
      </c>
      <c r="H98" s="60">
        <f t="shared" si="11"/>
        <v>32</v>
      </c>
      <c r="I98" s="61">
        <f t="shared" si="11"/>
        <v>0.81065088757396453</v>
      </c>
      <c r="J98" s="60">
        <f t="shared" si="11"/>
        <v>22</v>
      </c>
      <c r="K98" s="60">
        <f t="shared" si="11"/>
        <v>18</v>
      </c>
      <c r="L98" s="60">
        <f t="shared" si="11"/>
        <v>4</v>
      </c>
      <c r="M98" s="61">
        <f t="shared" si="11"/>
        <v>0.81818181818181823</v>
      </c>
      <c r="N98" s="60">
        <f t="shared" si="11"/>
        <v>20</v>
      </c>
      <c r="O98" s="60">
        <f t="shared" si="11"/>
        <v>10</v>
      </c>
      <c r="P98" s="60">
        <f t="shared" si="11"/>
        <v>10</v>
      </c>
      <c r="Q98" s="61">
        <f t="shared" si="11"/>
        <v>0.5</v>
      </c>
      <c r="R98" s="60">
        <f t="shared" si="11"/>
        <v>0</v>
      </c>
      <c r="S98" s="60">
        <f t="shared" si="11"/>
        <v>0</v>
      </c>
      <c r="T98" s="60">
        <f t="shared" si="11"/>
        <v>0</v>
      </c>
      <c r="U98" s="61" t="e">
        <f t="shared" si="11"/>
        <v>#DIV/0!</v>
      </c>
      <c r="V98" s="58">
        <f t="shared" si="10"/>
        <v>211</v>
      </c>
      <c r="W98" s="58">
        <f t="shared" si="10"/>
        <v>165</v>
      </c>
      <c r="X98" s="58">
        <f>V98-W98</f>
        <v>46</v>
      </c>
      <c r="Y98" s="59">
        <f>W98/V98</f>
        <v>0.78199052132701419</v>
      </c>
    </row>
    <row r="99" spans="1:25" ht="18" customHeight="1">
      <c r="A99" s="121" t="s">
        <v>123</v>
      </c>
      <c r="B99" s="121"/>
      <c r="C99" s="121"/>
      <c r="D99" s="121"/>
      <c r="E99" s="121"/>
      <c r="F99" s="62">
        <f t="shared" ref="F99:Q99" si="12">F71</f>
        <v>155</v>
      </c>
      <c r="G99" s="62">
        <f t="shared" si="12"/>
        <v>125</v>
      </c>
      <c r="H99" s="62">
        <f t="shared" si="12"/>
        <v>30</v>
      </c>
      <c r="I99" s="63">
        <f t="shared" si="12"/>
        <v>0.80645161290322576</v>
      </c>
      <c r="J99" s="62">
        <f t="shared" si="12"/>
        <v>5</v>
      </c>
      <c r="K99" s="62">
        <f t="shared" si="12"/>
        <v>3</v>
      </c>
      <c r="L99" s="62">
        <f t="shared" si="12"/>
        <v>2</v>
      </c>
      <c r="M99" s="63">
        <f t="shared" si="12"/>
        <v>0.6</v>
      </c>
      <c r="N99" s="62">
        <f t="shared" si="12"/>
        <v>20</v>
      </c>
      <c r="O99" s="62">
        <f t="shared" si="12"/>
        <v>12</v>
      </c>
      <c r="P99" s="62">
        <f t="shared" si="12"/>
        <v>9</v>
      </c>
      <c r="Q99" s="63">
        <f t="shared" si="12"/>
        <v>0.6</v>
      </c>
      <c r="R99" s="63"/>
      <c r="S99" s="63"/>
      <c r="T99" s="63"/>
      <c r="U99" s="63"/>
      <c r="V99" s="58">
        <f t="shared" si="10"/>
        <v>180</v>
      </c>
      <c r="W99" s="58">
        <f t="shared" si="10"/>
        <v>140</v>
      </c>
      <c r="X99" s="58">
        <f>V99-W99</f>
        <v>40</v>
      </c>
      <c r="Y99" s="59">
        <f>W99/V99</f>
        <v>0.77777777777777779</v>
      </c>
    </row>
    <row r="100" spans="1:25" ht="18" customHeight="1">
      <c r="A100" s="122" t="s">
        <v>146</v>
      </c>
      <c r="B100" s="122"/>
      <c r="C100" s="122"/>
      <c r="D100" s="122"/>
      <c r="E100" s="122"/>
      <c r="F100" s="64">
        <f t="shared" ref="F100:Q100" si="13">F86</f>
        <v>171</v>
      </c>
      <c r="G100" s="64">
        <f t="shared" si="13"/>
        <v>116</v>
      </c>
      <c r="H100" s="64">
        <f t="shared" si="13"/>
        <v>55</v>
      </c>
      <c r="I100" s="65">
        <f t="shared" si="13"/>
        <v>0.67836257309941517</v>
      </c>
      <c r="J100" s="64">
        <f t="shared" si="13"/>
        <v>11</v>
      </c>
      <c r="K100" s="64">
        <f t="shared" si="13"/>
        <v>2</v>
      </c>
      <c r="L100" s="64">
        <f t="shared" si="13"/>
        <v>9</v>
      </c>
      <c r="M100" s="65">
        <f t="shared" si="13"/>
        <v>0.18181818181818182</v>
      </c>
      <c r="N100" s="64">
        <f t="shared" si="13"/>
        <v>29</v>
      </c>
      <c r="O100" s="64">
        <f t="shared" si="13"/>
        <v>10</v>
      </c>
      <c r="P100" s="64">
        <f t="shared" si="13"/>
        <v>19</v>
      </c>
      <c r="Q100" s="65">
        <f t="shared" si="13"/>
        <v>0.34482758620689657</v>
      </c>
      <c r="R100" s="65"/>
      <c r="S100" s="65"/>
      <c r="T100" s="65"/>
      <c r="U100" s="65"/>
      <c r="V100" s="58">
        <f t="shared" si="10"/>
        <v>211</v>
      </c>
      <c r="W100" s="58">
        <f t="shared" si="10"/>
        <v>128</v>
      </c>
      <c r="X100" s="58">
        <f>V100-W100</f>
        <v>83</v>
      </c>
      <c r="Y100" s="59">
        <f>W100/V100</f>
        <v>0.60663507109004744</v>
      </c>
    </row>
    <row r="101" spans="1:25" ht="20.25" customHeight="1">
      <c r="A101" s="123" t="s">
        <v>175</v>
      </c>
      <c r="B101" s="123"/>
      <c r="C101" s="123"/>
      <c r="D101" s="123"/>
      <c r="E101" s="123"/>
      <c r="F101" s="18">
        <f t="shared" ref="F101:Q101" si="14">F87</f>
        <v>905</v>
      </c>
      <c r="G101" s="18">
        <f t="shared" si="14"/>
        <v>702</v>
      </c>
      <c r="H101" s="18">
        <f t="shared" si="14"/>
        <v>203</v>
      </c>
      <c r="I101" s="66">
        <f t="shared" si="14"/>
        <v>0.77569060773480658</v>
      </c>
      <c r="J101" s="18">
        <f t="shared" si="14"/>
        <v>52</v>
      </c>
      <c r="K101" s="18">
        <f t="shared" si="14"/>
        <v>23</v>
      </c>
      <c r="L101" s="18">
        <f t="shared" si="14"/>
        <v>29</v>
      </c>
      <c r="M101" s="66">
        <f t="shared" si="14"/>
        <v>0.44230769230769229</v>
      </c>
      <c r="N101" s="18">
        <f t="shared" si="14"/>
        <v>172</v>
      </c>
      <c r="O101" s="18">
        <f t="shared" si="14"/>
        <v>85</v>
      </c>
      <c r="P101" s="18">
        <f t="shared" si="14"/>
        <v>88</v>
      </c>
      <c r="Q101" s="66">
        <f t="shared" si="14"/>
        <v>0.4941860465116279</v>
      </c>
      <c r="R101" s="67">
        <f>R87</f>
        <v>3</v>
      </c>
      <c r="S101" s="67">
        <f>S87</f>
        <v>3</v>
      </c>
      <c r="T101" s="67">
        <f>T87</f>
        <v>0</v>
      </c>
      <c r="U101" s="66">
        <f>U87</f>
        <v>1</v>
      </c>
      <c r="V101" s="58">
        <f t="shared" si="10"/>
        <v>1132</v>
      </c>
      <c r="W101" s="58">
        <f t="shared" si="10"/>
        <v>813</v>
      </c>
      <c r="X101" s="58">
        <f>V101-W101</f>
        <v>319</v>
      </c>
      <c r="Y101" s="59">
        <f>W101/V101</f>
        <v>0.71819787985865724</v>
      </c>
    </row>
    <row r="102" spans="1:25" ht="15" customHeight="1">
      <c r="A102" s="116" t="s">
        <v>171</v>
      </c>
      <c r="B102" s="116"/>
      <c r="C102" s="116"/>
      <c r="D102" s="116"/>
      <c r="E102" s="116"/>
      <c r="F102" s="54"/>
      <c r="G102" s="55"/>
      <c r="H102" s="54"/>
      <c r="I102" s="54"/>
      <c r="J102" s="54"/>
      <c r="K102" s="54"/>
      <c r="L102" s="54"/>
      <c r="M102" s="54"/>
      <c r="N102" s="54"/>
      <c r="O102" s="55"/>
      <c r="P102" s="54"/>
      <c r="Q102" s="56"/>
      <c r="R102" s="56"/>
      <c r="S102" s="56"/>
      <c r="T102" s="56"/>
      <c r="U102" s="56"/>
    </row>
    <row r="103" spans="1:25" ht="14.25"/>
    <row r="104" spans="1:25" ht="14.25"/>
    <row r="105" spans="1:25" ht="14.25"/>
    <row r="106" spans="1:25" ht="14.25"/>
    <row r="107" spans="1:25" ht="14.25"/>
    <row r="108" spans="1:25" ht="14.25"/>
    <row r="109" spans="1:25" ht="14.25"/>
    <row r="110" spans="1:25" ht="14.25"/>
    <row r="111" spans="1:25" ht="14.25"/>
    <row r="112" spans="1:25" ht="18">
      <c r="E112" s="124" t="s">
        <v>255</v>
      </c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</row>
    <row r="113" spans="5:20" ht="18" customHeight="1">
      <c r="E113" s="125" t="s">
        <v>1</v>
      </c>
      <c r="F113" s="125"/>
      <c r="G113" s="125"/>
      <c r="H113" s="125"/>
      <c r="I113" s="126" t="s">
        <v>2</v>
      </c>
      <c r="J113" s="126"/>
      <c r="K113" s="126"/>
      <c r="L113" s="127" t="s">
        <v>3</v>
      </c>
      <c r="M113" s="127"/>
      <c r="N113" s="127"/>
      <c r="O113" s="126" t="s">
        <v>4</v>
      </c>
      <c r="P113" s="126"/>
      <c r="Q113" s="126"/>
      <c r="R113" s="127" t="s">
        <v>5</v>
      </c>
      <c r="S113" s="127"/>
      <c r="T113" s="127"/>
    </row>
    <row r="114" spans="5:20" ht="15.75" customHeight="1">
      <c r="E114" s="128" t="s">
        <v>6</v>
      </c>
      <c r="F114" s="128"/>
      <c r="G114" s="128"/>
      <c r="H114" s="128"/>
      <c r="I114" s="129">
        <f>F87+J87</f>
        <v>957</v>
      </c>
      <c r="J114" s="129"/>
      <c r="K114" s="129"/>
      <c r="L114" s="130">
        <f>G87+K87</f>
        <v>725</v>
      </c>
      <c r="M114" s="130"/>
      <c r="N114" s="130"/>
      <c r="O114" s="130">
        <f>I114-L114</f>
        <v>232</v>
      </c>
      <c r="P114" s="130"/>
      <c r="Q114" s="130"/>
      <c r="R114" s="131">
        <f>L114/I114</f>
        <v>0.75757575757575757</v>
      </c>
      <c r="S114" s="131"/>
      <c r="T114" s="131"/>
    </row>
    <row r="115" spans="5:20" ht="15.75" customHeight="1">
      <c r="E115" s="128" t="s">
        <v>7</v>
      </c>
      <c r="F115" s="128"/>
      <c r="G115" s="128"/>
      <c r="H115" s="128"/>
      <c r="I115" s="129">
        <f>N87+R87</f>
        <v>175</v>
      </c>
      <c r="J115" s="129"/>
      <c r="K115" s="129"/>
      <c r="L115" s="130">
        <f>O87+S87</f>
        <v>88</v>
      </c>
      <c r="M115" s="130"/>
      <c r="N115" s="130"/>
      <c r="O115" s="130">
        <f>I115-L115</f>
        <v>87</v>
      </c>
      <c r="P115" s="130"/>
      <c r="Q115" s="130"/>
      <c r="R115" s="131">
        <f>L115/I115</f>
        <v>0.50285714285714289</v>
      </c>
      <c r="S115" s="131"/>
      <c r="T115" s="131"/>
    </row>
    <row r="116" spans="5:20" ht="15.75" customHeight="1">
      <c r="E116" s="128" t="s">
        <v>8</v>
      </c>
      <c r="F116" s="128"/>
      <c r="G116" s="128"/>
      <c r="H116" s="128"/>
      <c r="I116" s="129">
        <f>SUM(I114:I115)</f>
        <v>1132</v>
      </c>
      <c r="J116" s="129"/>
      <c r="K116" s="129"/>
      <c r="L116" s="130">
        <f>SUM(L114:L115)</f>
        <v>813</v>
      </c>
      <c r="M116" s="130"/>
      <c r="N116" s="130"/>
      <c r="O116" s="130">
        <f>SUM(O114:O115)</f>
        <v>319</v>
      </c>
      <c r="P116" s="130"/>
      <c r="Q116" s="130"/>
      <c r="R116" s="131">
        <f>L116/I116</f>
        <v>0.71819787985865724</v>
      </c>
      <c r="S116" s="131"/>
      <c r="T116" s="131"/>
    </row>
    <row r="117" spans="5:20" ht="15" customHeight="1">
      <c r="E117" s="132" t="s">
        <v>176</v>
      </c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</row>
    <row r="118" spans="5:20" ht="14.25"/>
    <row r="119" spans="5:20" ht="14.25">
      <c r="E119" s="133" t="s">
        <v>177</v>
      </c>
      <c r="F119" s="133"/>
      <c r="G119" s="133"/>
      <c r="H119" s="133"/>
      <c r="I119" s="133"/>
      <c r="J119" s="133"/>
      <c r="K119" s="133"/>
      <c r="L119" s="133"/>
      <c r="M119" s="133"/>
    </row>
    <row r="120" spans="5:20" ht="12.75" customHeight="1">
      <c r="E120" s="68"/>
      <c r="F120" s="133" t="s">
        <v>178</v>
      </c>
      <c r="G120" s="133"/>
      <c r="H120" s="133"/>
      <c r="I120" s="133"/>
      <c r="J120" s="133" t="s">
        <v>179</v>
      </c>
      <c r="K120" s="133"/>
      <c r="L120" s="133"/>
      <c r="M120" s="133"/>
    </row>
    <row r="121" spans="5:20" ht="25.5">
      <c r="E121" s="69"/>
      <c r="F121" s="70" t="s">
        <v>180</v>
      </c>
      <c r="G121" s="70" t="s">
        <v>181</v>
      </c>
      <c r="H121" s="70" t="s">
        <v>182</v>
      </c>
      <c r="I121" s="70" t="s">
        <v>183</v>
      </c>
      <c r="J121" s="70" t="s">
        <v>180</v>
      </c>
      <c r="K121" s="70" t="s">
        <v>181</v>
      </c>
      <c r="L121" s="70" t="s">
        <v>182</v>
      </c>
      <c r="M121" s="70" t="s">
        <v>183</v>
      </c>
    </row>
    <row r="122" spans="5:20" ht="14.25">
      <c r="E122" s="68" t="s">
        <v>54</v>
      </c>
      <c r="F122" s="71">
        <v>1945</v>
      </c>
      <c r="G122" s="71">
        <v>773</v>
      </c>
      <c r="H122" s="71">
        <f>F122-G122</f>
        <v>1172</v>
      </c>
      <c r="I122" s="72">
        <f>G122/F122</f>
        <v>0.3974293059125964</v>
      </c>
      <c r="J122" s="71">
        <v>422</v>
      </c>
      <c r="K122" s="71">
        <v>98</v>
      </c>
      <c r="L122" s="71">
        <f>J122-K122</f>
        <v>324</v>
      </c>
      <c r="M122" s="72">
        <f>K122/J122</f>
        <v>0.23222748815165878</v>
      </c>
    </row>
    <row r="123" spans="5:20" ht="14.25">
      <c r="E123" s="68" t="s">
        <v>99</v>
      </c>
      <c r="F123" s="71">
        <v>1362</v>
      </c>
      <c r="G123" s="71">
        <v>425</v>
      </c>
      <c r="H123" s="71">
        <f>F123-G123</f>
        <v>937</v>
      </c>
      <c r="I123" s="72">
        <f>G123/F123</f>
        <v>0.3120411160058737</v>
      </c>
      <c r="J123" s="71">
        <v>413</v>
      </c>
      <c r="K123" s="71">
        <v>62</v>
      </c>
      <c r="L123" s="71">
        <f>J123-K123</f>
        <v>351</v>
      </c>
      <c r="M123" s="72">
        <f>K123/J123</f>
        <v>0.15012106537530268</v>
      </c>
    </row>
    <row r="124" spans="5:20" ht="14.25">
      <c r="E124" s="68" t="s">
        <v>123</v>
      </c>
      <c r="F124" s="71">
        <v>1453</v>
      </c>
      <c r="G124" s="71">
        <v>467</v>
      </c>
      <c r="H124" s="71">
        <f>F124-G124</f>
        <v>986</v>
      </c>
      <c r="I124" s="72">
        <f>G124/F124</f>
        <v>0.32140399174122503</v>
      </c>
      <c r="J124" s="71">
        <v>380</v>
      </c>
      <c r="K124" s="71">
        <v>66</v>
      </c>
      <c r="L124" s="71">
        <f>J124-K124</f>
        <v>314</v>
      </c>
      <c r="M124" s="72">
        <f>K124/J124</f>
        <v>0.1736842105263158</v>
      </c>
    </row>
    <row r="125" spans="5:20" ht="14.25">
      <c r="E125" s="68" t="s">
        <v>146</v>
      </c>
      <c r="F125" s="71">
        <v>1944</v>
      </c>
      <c r="G125" s="71">
        <v>720</v>
      </c>
      <c r="H125" s="71">
        <f>F125-G125</f>
        <v>1224</v>
      </c>
      <c r="I125" s="72">
        <f>G125/F125</f>
        <v>0.37037037037037035</v>
      </c>
      <c r="J125" s="71">
        <v>461</v>
      </c>
      <c r="K125" s="71">
        <v>56</v>
      </c>
      <c r="L125" s="71">
        <f>J125-K125</f>
        <v>405</v>
      </c>
      <c r="M125" s="72">
        <f>K125/J125</f>
        <v>0.12147505422993492</v>
      </c>
    </row>
    <row r="126" spans="5:20" ht="14.25">
      <c r="E126" s="68" t="s">
        <v>175</v>
      </c>
      <c r="F126" s="68">
        <f>F122+F123+F124+F125</f>
        <v>6704</v>
      </c>
      <c r="G126" s="68">
        <f>G122+G123+G124+G125</f>
        <v>2385</v>
      </c>
      <c r="H126" s="68">
        <f>H122+H123+H124+H125</f>
        <v>4319</v>
      </c>
      <c r="I126" s="73">
        <f>G126/F126</f>
        <v>0.35575775656324582</v>
      </c>
      <c r="J126" s="68">
        <f>J122+J123+J124+J125</f>
        <v>1676</v>
      </c>
      <c r="K126" s="68">
        <f>K122+K123+K124+K125</f>
        <v>282</v>
      </c>
      <c r="L126" s="68">
        <f>L122+L123+L124+L125</f>
        <v>1394</v>
      </c>
      <c r="M126" s="73">
        <f>K126/J126</f>
        <v>0.16825775656324582</v>
      </c>
    </row>
    <row r="127" spans="5:20" ht="14.25">
      <c r="E127" s="74" t="s">
        <v>184</v>
      </c>
      <c r="H127" s="75"/>
    </row>
    <row r="128" spans="5:20" ht="14.25">
      <c r="E128" s="74" t="s">
        <v>185</v>
      </c>
      <c r="H128" s="75"/>
    </row>
    <row r="138" spans="1:21" ht="12.75" customHeight="1">
      <c r="A138" s="114" t="s">
        <v>172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4.25">
      <c r="A139" s="114" t="s">
        <v>39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4.25">
      <c r="A140" s="114" t="s">
        <v>40</v>
      </c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</row>
    <row r="141" spans="1:21" ht="12.75" customHeight="1">
      <c r="A141" s="99" t="s">
        <v>253</v>
      </c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</row>
    <row r="142" spans="1:21" ht="12.75" customHeight="1">
      <c r="A142" s="118" t="s">
        <v>42</v>
      </c>
      <c r="B142" s="118"/>
      <c r="C142" s="118"/>
      <c r="D142" s="118"/>
      <c r="E142" s="118"/>
      <c r="F142" s="99" t="s">
        <v>187</v>
      </c>
      <c r="G142" s="99"/>
      <c r="H142" s="99"/>
      <c r="I142" s="99"/>
      <c r="J142" s="99"/>
      <c r="K142" s="99"/>
      <c r="L142" s="99"/>
      <c r="M142" s="99"/>
      <c r="N142" s="99" t="s">
        <v>188</v>
      </c>
      <c r="O142" s="99"/>
      <c r="P142" s="99"/>
      <c r="Q142" s="99"/>
      <c r="R142" s="99"/>
      <c r="S142" s="99"/>
      <c r="T142" s="99"/>
      <c r="U142" s="99"/>
    </row>
    <row r="143" spans="1:21" ht="12.75" customHeight="1">
      <c r="A143" s="118"/>
      <c r="B143" s="118"/>
      <c r="C143" s="118"/>
      <c r="D143" s="118"/>
      <c r="E143" s="118"/>
      <c r="F143" s="99" t="s">
        <v>189</v>
      </c>
      <c r="G143" s="99"/>
      <c r="H143" s="99"/>
      <c r="I143" s="99"/>
      <c r="J143" s="99" t="s">
        <v>190</v>
      </c>
      <c r="K143" s="99"/>
      <c r="L143" s="99"/>
      <c r="M143" s="99"/>
      <c r="N143" s="99" t="s">
        <v>189</v>
      </c>
      <c r="O143" s="99"/>
      <c r="P143" s="99"/>
      <c r="Q143" s="99"/>
      <c r="R143" s="99" t="s">
        <v>190</v>
      </c>
      <c r="S143" s="99"/>
      <c r="T143" s="99"/>
      <c r="U143" s="99"/>
    </row>
    <row r="144" spans="1:21" ht="18" customHeight="1">
      <c r="A144" s="134" t="s">
        <v>54</v>
      </c>
      <c r="B144" s="134"/>
      <c r="C144" s="134"/>
      <c r="D144" s="134"/>
      <c r="E144" s="134"/>
      <c r="F144" s="76">
        <f t="shared" ref="F144:G148" si="15">F97+J97</f>
        <v>424</v>
      </c>
      <c r="G144" s="76">
        <f t="shared" si="15"/>
        <v>324</v>
      </c>
      <c r="H144" s="76">
        <f>F144-G144</f>
        <v>100</v>
      </c>
      <c r="I144" s="77">
        <f>G144/F144</f>
        <v>0.76415094339622647</v>
      </c>
      <c r="J144" s="78">
        <f t="shared" ref="J144:K148" si="16">F122</f>
        <v>1945</v>
      </c>
      <c r="K144" s="78">
        <f t="shared" si="16"/>
        <v>773</v>
      </c>
      <c r="L144" s="79">
        <f>J144-K144</f>
        <v>1172</v>
      </c>
      <c r="M144" s="77">
        <f>K144/J144</f>
        <v>0.3974293059125964</v>
      </c>
      <c r="N144" s="76">
        <f t="shared" ref="N144:O148" si="17">N97+R97</f>
        <v>106</v>
      </c>
      <c r="O144" s="76">
        <f t="shared" si="17"/>
        <v>56</v>
      </c>
      <c r="P144" s="76">
        <f>N144-O144</f>
        <v>50</v>
      </c>
      <c r="Q144" s="77">
        <f>O144/N144</f>
        <v>0.52830188679245282</v>
      </c>
      <c r="R144" s="78">
        <f t="shared" ref="R144:S148" si="18">J122</f>
        <v>422</v>
      </c>
      <c r="S144" s="78">
        <f t="shared" si="18"/>
        <v>98</v>
      </c>
      <c r="T144" s="79">
        <f>R144-S144</f>
        <v>324</v>
      </c>
      <c r="U144" s="77">
        <f>S144/R144</f>
        <v>0.23222748815165878</v>
      </c>
    </row>
    <row r="145" spans="1:21" ht="18" customHeight="1">
      <c r="A145" s="135" t="s">
        <v>99</v>
      </c>
      <c r="B145" s="135"/>
      <c r="C145" s="135"/>
      <c r="D145" s="135"/>
      <c r="E145" s="135"/>
      <c r="F145" s="80">
        <f t="shared" si="15"/>
        <v>191</v>
      </c>
      <c r="G145" s="80">
        <f t="shared" si="15"/>
        <v>155</v>
      </c>
      <c r="H145" s="80">
        <f>F145-G145</f>
        <v>36</v>
      </c>
      <c r="I145" s="81">
        <f>G145/F145</f>
        <v>0.81151832460732987</v>
      </c>
      <c r="J145" s="82">
        <f t="shared" si="16"/>
        <v>1362</v>
      </c>
      <c r="K145" s="82">
        <f t="shared" si="16"/>
        <v>425</v>
      </c>
      <c r="L145" s="83">
        <f>J145-K145</f>
        <v>937</v>
      </c>
      <c r="M145" s="81">
        <f>K145/J145</f>
        <v>0.3120411160058737</v>
      </c>
      <c r="N145" s="80">
        <f t="shared" si="17"/>
        <v>20</v>
      </c>
      <c r="O145" s="80">
        <f t="shared" si="17"/>
        <v>10</v>
      </c>
      <c r="P145" s="80">
        <f>N145-O145</f>
        <v>10</v>
      </c>
      <c r="Q145" s="81">
        <f>O145/N145</f>
        <v>0.5</v>
      </c>
      <c r="R145" s="82">
        <f t="shared" si="18"/>
        <v>413</v>
      </c>
      <c r="S145" s="82">
        <f t="shared" si="18"/>
        <v>62</v>
      </c>
      <c r="T145" s="83">
        <f>R145-S145</f>
        <v>351</v>
      </c>
      <c r="U145" s="81">
        <f>S145/R145</f>
        <v>0.15012106537530268</v>
      </c>
    </row>
    <row r="146" spans="1:21" ht="18">
      <c r="A146" s="136" t="s">
        <v>123</v>
      </c>
      <c r="B146" s="136"/>
      <c r="C146" s="136"/>
      <c r="D146" s="136"/>
      <c r="E146" s="136"/>
      <c r="F146" s="84">
        <f t="shared" si="15"/>
        <v>160</v>
      </c>
      <c r="G146" s="84">
        <f t="shared" si="15"/>
        <v>128</v>
      </c>
      <c r="H146" s="84">
        <f>F146-G146</f>
        <v>32</v>
      </c>
      <c r="I146" s="85">
        <f>G146/F146</f>
        <v>0.8</v>
      </c>
      <c r="J146" s="86">
        <f t="shared" si="16"/>
        <v>1453</v>
      </c>
      <c r="K146" s="86">
        <f t="shared" si="16"/>
        <v>467</v>
      </c>
      <c r="L146" s="87">
        <f>J146-K146</f>
        <v>986</v>
      </c>
      <c r="M146" s="85">
        <f>K146/J146</f>
        <v>0.32140399174122503</v>
      </c>
      <c r="N146" s="84">
        <f t="shared" si="17"/>
        <v>20</v>
      </c>
      <c r="O146" s="84">
        <f t="shared" si="17"/>
        <v>12</v>
      </c>
      <c r="P146" s="84">
        <f>N146-O146</f>
        <v>8</v>
      </c>
      <c r="Q146" s="85">
        <f>O146/N146</f>
        <v>0.6</v>
      </c>
      <c r="R146" s="86">
        <f t="shared" si="18"/>
        <v>380</v>
      </c>
      <c r="S146" s="86">
        <f t="shared" si="18"/>
        <v>66</v>
      </c>
      <c r="T146" s="87">
        <f>R146-S146</f>
        <v>314</v>
      </c>
      <c r="U146" s="85">
        <f>S146/R146</f>
        <v>0.1736842105263158</v>
      </c>
    </row>
    <row r="147" spans="1:21" ht="18" customHeight="1">
      <c r="A147" s="137" t="s">
        <v>146</v>
      </c>
      <c r="B147" s="137"/>
      <c r="C147" s="137"/>
      <c r="D147" s="137"/>
      <c r="E147" s="137"/>
      <c r="F147" s="88">
        <f t="shared" si="15"/>
        <v>182</v>
      </c>
      <c r="G147" s="88">
        <f t="shared" si="15"/>
        <v>118</v>
      </c>
      <c r="H147" s="88">
        <f>F147-G147</f>
        <v>64</v>
      </c>
      <c r="I147" s="89">
        <f>G147/F147</f>
        <v>0.64835164835164838</v>
      </c>
      <c r="J147" s="90">
        <f t="shared" si="16"/>
        <v>1944</v>
      </c>
      <c r="K147" s="90">
        <f t="shared" si="16"/>
        <v>720</v>
      </c>
      <c r="L147" s="91">
        <f>J147-K147</f>
        <v>1224</v>
      </c>
      <c r="M147" s="89">
        <f>K147/J147</f>
        <v>0.37037037037037035</v>
      </c>
      <c r="N147" s="88">
        <f t="shared" si="17"/>
        <v>29</v>
      </c>
      <c r="O147" s="88">
        <f t="shared" si="17"/>
        <v>10</v>
      </c>
      <c r="P147" s="88">
        <f>N147-O147</f>
        <v>19</v>
      </c>
      <c r="Q147" s="89">
        <f>O147/N147</f>
        <v>0.34482758620689657</v>
      </c>
      <c r="R147" s="90">
        <f t="shared" si="18"/>
        <v>461</v>
      </c>
      <c r="S147" s="90">
        <f t="shared" si="18"/>
        <v>56</v>
      </c>
      <c r="T147" s="91">
        <f>R147-S147</f>
        <v>405</v>
      </c>
      <c r="U147" s="89">
        <f>S147/R147</f>
        <v>0.12147505422993492</v>
      </c>
    </row>
    <row r="148" spans="1:21" ht="20.25">
      <c r="A148" s="138" t="s">
        <v>175</v>
      </c>
      <c r="B148" s="138"/>
      <c r="C148" s="138"/>
      <c r="D148" s="138"/>
      <c r="E148" s="138"/>
      <c r="F148" s="92">
        <f t="shared" si="15"/>
        <v>957</v>
      </c>
      <c r="G148" s="92">
        <f t="shared" si="15"/>
        <v>725</v>
      </c>
      <c r="H148" s="92">
        <f>F148-G148</f>
        <v>232</v>
      </c>
      <c r="I148" s="93">
        <f>G148/F148</f>
        <v>0.75757575757575757</v>
      </c>
      <c r="J148" s="94">
        <f t="shared" si="16"/>
        <v>6704</v>
      </c>
      <c r="K148" s="94">
        <f t="shared" si="16"/>
        <v>2385</v>
      </c>
      <c r="L148" s="95">
        <f>J148-K148</f>
        <v>4319</v>
      </c>
      <c r="M148" s="93">
        <f>K148/J148</f>
        <v>0.35575775656324582</v>
      </c>
      <c r="N148" s="92">
        <f t="shared" si="17"/>
        <v>175</v>
      </c>
      <c r="O148" s="92">
        <f t="shared" si="17"/>
        <v>88</v>
      </c>
      <c r="P148" s="92">
        <f>N148-O148</f>
        <v>87</v>
      </c>
      <c r="Q148" s="93">
        <f>O148/N148</f>
        <v>0.50285714285714289</v>
      </c>
      <c r="R148" s="94">
        <f t="shared" si="18"/>
        <v>1676</v>
      </c>
      <c r="S148" s="94">
        <f t="shared" si="18"/>
        <v>282</v>
      </c>
      <c r="T148" s="95">
        <f>R148-S148</f>
        <v>1394</v>
      </c>
      <c r="U148" s="93">
        <f>S148/R148</f>
        <v>0.16825775656324582</v>
      </c>
    </row>
  </sheetData>
  <mergeCells count="117">
    <mergeCell ref="A144:E144"/>
    <mergeCell ref="A145:E145"/>
    <mergeCell ref="A146:E146"/>
    <mergeCell ref="A147:E147"/>
    <mergeCell ref="A148:E148"/>
    <mergeCell ref="A141:U141"/>
    <mergeCell ref="A142:E143"/>
    <mergeCell ref="F142:M142"/>
    <mergeCell ref="N142:U142"/>
    <mergeCell ref="F143:I143"/>
    <mergeCell ref="J143:M143"/>
    <mergeCell ref="N143:Q143"/>
    <mergeCell ref="R143:U143"/>
    <mergeCell ref="E119:M119"/>
    <mergeCell ref="F120:I120"/>
    <mergeCell ref="J120:M120"/>
    <mergeCell ref="A138:U138"/>
    <mergeCell ref="A139:U139"/>
    <mergeCell ref="A140:U140"/>
    <mergeCell ref="E116:H116"/>
    <mergeCell ref="I116:K116"/>
    <mergeCell ref="L116:N116"/>
    <mergeCell ref="O116:Q116"/>
    <mergeCell ref="R116:T116"/>
    <mergeCell ref="E117:T117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2:T112"/>
    <mergeCell ref="E113:H113"/>
    <mergeCell ref="I113:K113"/>
    <mergeCell ref="L113:N113"/>
    <mergeCell ref="O113:Q113"/>
    <mergeCell ref="R113:T113"/>
    <mergeCell ref="A97:E97"/>
    <mergeCell ref="A98:E98"/>
    <mergeCell ref="A99:E99"/>
    <mergeCell ref="A100:E100"/>
    <mergeCell ref="A101:E101"/>
    <mergeCell ref="A102:E102"/>
    <mergeCell ref="A93:U93"/>
    <mergeCell ref="A94:E96"/>
    <mergeCell ref="F94:M94"/>
    <mergeCell ref="N94:U94"/>
    <mergeCell ref="V94:Y95"/>
    <mergeCell ref="F95:I95"/>
    <mergeCell ref="J95:M95"/>
    <mergeCell ref="N95:Q95"/>
    <mergeCell ref="R95:U95"/>
    <mergeCell ref="A86:E86"/>
    <mergeCell ref="A87:E87"/>
    <mergeCell ref="A88:E88"/>
    <mergeCell ref="A90:U90"/>
    <mergeCell ref="A91:U91"/>
    <mergeCell ref="A92:U92"/>
    <mergeCell ref="A71:E71"/>
    <mergeCell ref="A72:A85"/>
    <mergeCell ref="B72:B75"/>
    <mergeCell ref="C72:C73"/>
    <mergeCell ref="C74:C75"/>
    <mergeCell ref="B76:B80"/>
    <mergeCell ref="C76:C79"/>
    <mergeCell ref="B81:B82"/>
    <mergeCell ref="B84:B85"/>
    <mergeCell ref="C84:C85"/>
    <mergeCell ref="A54:E54"/>
    <mergeCell ref="A55:A70"/>
    <mergeCell ref="B55:B56"/>
    <mergeCell ref="C55:C56"/>
    <mergeCell ref="B57:B60"/>
    <mergeCell ref="C57:C60"/>
    <mergeCell ref="B61:B62"/>
    <mergeCell ref="C61:C62"/>
    <mergeCell ref="B64:B70"/>
    <mergeCell ref="C64:C69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C28:C31"/>
    <mergeCell ref="B33:B34"/>
    <mergeCell ref="C33:C34"/>
    <mergeCell ref="B35:B36"/>
    <mergeCell ref="C35:C36"/>
    <mergeCell ref="A38:E38"/>
    <mergeCell ref="N5:U5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A1:U1"/>
    <mergeCell ref="A2:U2"/>
    <mergeCell ref="A3:U3"/>
    <mergeCell ref="A4:U4"/>
    <mergeCell ref="A5:A7"/>
    <mergeCell ref="B5:B7"/>
    <mergeCell ref="C5:C7"/>
    <mergeCell ref="D5:D7"/>
    <mergeCell ref="E5:E7"/>
    <mergeCell ref="F5:M5"/>
  </mergeCells>
  <pageMargins left="0.511811023622047" right="0.511811023622047" top="1.082677165354331" bottom="1.082677165354331" header="0.78740157480314998" footer="0.78740157480314998"/>
  <pageSetup paperSize="0" fitToWidth="0" fitToHeight="0" pageOrder="overThenDown" horizontalDpi="0" verticalDpi="0" copies="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workbookViewId="0">
      <selection sqref="A1:U1"/>
    </sheetView>
  </sheetViews>
  <sheetFormatPr defaultRowHeight="12.75"/>
  <cols>
    <col min="1" max="2" width="8.375" customWidth="1"/>
    <col min="3" max="3" width="18.125" customWidth="1"/>
    <col min="4" max="4" width="8.375" customWidth="1"/>
    <col min="5" max="5" width="56.25" customWidth="1"/>
    <col min="6" max="64" width="8.375" customWidth="1"/>
    <col min="65" max="65" width="9" customWidth="1"/>
  </cols>
  <sheetData>
    <row r="1" spans="1:21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21" ht="12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1" ht="12.75" customHeight="1">
      <c r="A4" s="99" t="s">
        <v>256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</row>
    <row r="5" spans="1:21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</row>
    <row r="6" spans="1:21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</row>
    <row r="7" spans="1:21" ht="14.25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</row>
    <row r="8" spans="1:21" ht="14.25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14</v>
      </c>
      <c r="H8" s="23">
        <f>F8-G8</f>
        <v>0</v>
      </c>
      <c r="I8" s="25">
        <f>G8/F8</f>
        <v>1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</row>
    <row r="9" spans="1:21" ht="14.25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29</v>
      </c>
      <c r="G9" s="24">
        <v>29</v>
      </c>
      <c r="H9" s="23">
        <f>F9-G9</f>
        <v>0</v>
      </c>
      <c r="I9" s="25">
        <f>G9/F9</f>
        <v>1</v>
      </c>
      <c r="J9" s="26">
        <v>1</v>
      </c>
      <c r="K9" s="24">
        <v>1</v>
      </c>
      <c r="L9" s="23">
        <f>J9-K9</f>
        <v>0</v>
      </c>
      <c r="M9" s="25">
        <f>K9/J9</f>
        <v>1</v>
      </c>
      <c r="N9" s="23">
        <v>10</v>
      </c>
      <c r="O9" s="24">
        <v>10</v>
      </c>
      <c r="P9" s="23">
        <f>N9-O9</f>
        <v>0</v>
      </c>
      <c r="Q9" s="25">
        <f>O9/N9</f>
        <v>1</v>
      </c>
      <c r="R9" s="23"/>
      <c r="S9" s="24"/>
      <c r="T9" s="23"/>
      <c r="U9" s="25"/>
    </row>
    <row r="10" spans="1:21" ht="14.25">
      <c r="A10" s="103"/>
      <c r="B10" s="104"/>
      <c r="C10" s="105" t="s">
        <v>59</v>
      </c>
      <c r="D10" s="21">
        <v>1472</v>
      </c>
      <c r="E10" s="22" t="s">
        <v>60</v>
      </c>
      <c r="F10" s="23">
        <v>0</v>
      </c>
      <c r="G10" s="24">
        <v>0</v>
      </c>
      <c r="H10" s="23">
        <f>F10-G10</f>
        <v>0</v>
      </c>
      <c r="I10" s="25" t="e">
        <f>G10/F10</f>
        <v>#DIV/0!</v>
      </c>
      <c r="J10" s="26">
        <v>0</v>
      </c>
      <c r="K10" s="24"/>
      <c r="L10" s="23">
        <f>J10-K10</f>
        <v>0</v>
      </c>
      <c r="M10" s="25" t="e">
        <f>K10/J10</f>
        <v>#DIV/0!</v>
      </c>
      <c r="N10" s="23"/>
      <c r="O10" s="24"/>
      <c r="P10" s="23"/>
      <c r="Q10" s="25"/>
      <c r="R10" s="23"/>
      <c r="S10" s="24"/>
      <c r="T10" s="23"/>
      <c r="U10" s="25"/>
    </row>
    <row r="11" spans="1:21" ht="14.25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6</v>
      </c>
      <c r="P11" s="23">
        <f>N11-O11</f>
        <v>4</v>
      </c>
      <c r="Q11" s="25">
        <f>O11/N11</f>
        <v>0.6</v>
      </c>
      <c r="R11" s="23"/>
      <c r="S11" s="24"/>
      <c r="T11" s="23"/>
      <c r="U11" s="25"/>
    </row>
    <row r="12" spans="1:21" ht="14.25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44</v>
      </c>
      <c r="H12" s="23">
        <f t="shared" ref="H12:H18" si="0">F12-G12</f>
        <v>1</v>
      </c>
      <c r="I12" s="25">
        <f t="shared" ref="I12:I18" si="1">G12/F12</f>
        <v>0.97777777777777775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</row>
    <row r="13" spans="1:21" ht="14.25">
      <c r="A13" s="103"/>
      <c r="B13" s="104"/>
      <c r="C13" s="105"/>
      <c r="D13" s="21">
        <v>1482</v>
      </c>
      <c r="E13" s="22" t="s">
        <v>63</v>
      </c>
      <c r="F13" s="23">
        <v>43</v>
      </c>
      <c r="G13" s="24">
        <v>19</v>
      </c>
      <c r="H13" s="23">
        <f t="shared" si="0"/>
        <v>24</v>
      </c>
      <c r="I13" s="25">
        <f t="shared" si="1"/>
        <v>0.44186046511627908</v>
      </c>
      <c r="J13" s="26"/>
      <c r="K13" s="24"/>
      <c r="L13" s="23"/>
      <c r="M13" s="25"/>
      <c r="N13" s="23">
        <v>25</v>
      </c>
      <c r="O13" s="24">
        <v>1</v>
      </c>
      <c r="P13" s="23">
        <f>N13-O13</f>
        <v>24</v>
      </c>
      <c r="Q13" s="25">
        <f>O13/N13</f>
        <v>0.04</v>
      </c>
      <c r="R13" s="23"/>
      <c r="S13" s="24"/>
      <c r="T13" s="23"/>
      <c r="U13" s="25"/>
    </row>
    <row r="14" spans="1:21" ht="14.25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0"/>
        <v>0</v>
      </c>
      <c r="I14" s="25">
        <f t="shared" si="1"/>
        <v>1</v>
      </c>
      <c r="J14" s="26">
        <v>0</v>
      </c>
      <c r="K14" s="24"/>
      <c r="L14" s="23">
        <f>J14-K14</f>
        <v>0</v>
      </c>
      <c r="M14" s="25" t="e">
        <f>K14/J14</f>
        <v>#DIV/0!</v>
      </c>
      <c r="N14" s="23"/>
      <c r="O14" s="24"/>
      <c r="P14" s="23"/>
      <c r="Q14" s="25"/>
      <c r="R14" s="23"/>
      <c r="S14" s="24"/>
      <c r="T14" s="23"/>
      <c r="U14" s="25"/>
    </row>
    <row r="15" spans="1:21" ht="14.25">
      <c r="A15" s="103"/>
      <c r="B15" s="104"/>
      <c r="C15" s="105"/>
      <c r="D15" s="21"/>
      <c r="E15" s="22" t="s">
        <v>66</v>
      </c>
      <c r="F15" s="23">
        <v>10</v>
      </c>
      <c r="G15" s="24">
        <v>1</v>
      </c>
      <c r="H15" s="23">
        <f t="shared" si="0"/>
        <v>9</v>
      </c>
      <c r="I15" s="25">
        <f t="shared" si="1"/>
        <v>0.1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</row>
    <row r="16" spans="1:21" ht="14.25">
      <c r="A16" s="103"/>
      <c r="B16" s="104"/>
      <c r="C16" s="105"/>
      <c r="D16" s="21"/>
      <c r="E16" s="22" t="s">
        <v>67</v>
      </c>
      <c r="F16" s="23">
        <v>2</v>
      </c>
      <c r="G16" s="24">
        <v>1</v>
      </c>
      <c r="H16" s="23">
        <f t="shared" si="0"/>
        <v>1</v>
      </c>
      <c r="I16" s="25">
        <f t="shared" si="1"/>
        <v>0.5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</row>
    <row r="17" spans="1:21" ht="14.25">
      <c r="A17" s="103"/>
      <c r="B17" s="104"/>
      <c r="C17" s="105"/>
      <c r="D17" s="21"/>
      <c r="E17" s="22" t="s">
        <v>68</v>
      </c>
      <c r="F17" s="23">
        <v>23</v>
      </c>
      <c r="G17" s="24">
        <v>19</v>
      </c>
      <c r="H17" s="23">
        <f t="shared" si="0"/>
        <v>4</v>
      </c>
      <c r="I17" s="25">
        <f t="shared" si="1"/>
        <v>0.82608695652173914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</row>
    <row r="18" spans="1:21" ht="14.25">
      <c r="A18" s="103"/>
      <c r="B18" s="104"/>
      <c r="C18" s="105"/>
      <c r="D18" s="21"/>
      <c r="E18" s="22" t="s">
        <v>69</v>
      </c>
      <c r="F18" s="23">
        <v>30</v>
      </c>
      <c r="G18" s="24">
        <v>25</v>
      </c>
      <c r="H18" s="23">
        <f t="shared" si="0"/>
        <v>5</v>
      </c>
      <c r="I18" s="25">
        <f t="shared" si="1"/>
        <v>0.83333333333333337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</row>
    <row r="19" spans="1:21" ht="14.25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25</v>
      </c>
      <c r="P19" s="23">
        <f>N19-O19</f>
        <v>9</v>
      </c>
      <c r="Q19" s="25">
        <f>O19/N19</f>
        <v>0.73529411764705888</v>
      </c>
      <c r="R19" s="23"/>
      <c r="S19" s="24"/>
      <c r="T19" s="23"/>
      <c r="U19" s="25"/>
    </row>
    <row r="20" spans="1:21" ht="14.25">
      <c r="A20" s="103"/>
      <c r="B20" s="104"/>
      <c r="C20" s="105"/>
      <c r="D20" s="21"/>
      <c r="E20" s="22" t="s">
        <v>71</v>
      </c>
      <c r="F20" s="23">
        <v>29</v>
      </c>
      <c r="G20" s="24">
        <v>24</v>
      </c>
      <c r="H20" s="23">
        <f t="shared" ref="H20:H27" si="2">F20-G20</f>
        <v>5</v>
      </c>
      <c r="I20" s="25">
        <f t="shared" ref="I20:I27" si="3">G20/F20</f>
        <v>0.82758620689655171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</row>
    <row r="21" spans="1:21" ht="14.25">
      <c r="A21" s="103"/>
      <c r="B21" s="104"/>
      <c r="C21" s="105"/>
      <c r="D21" s="21"/>
      <c r="E21" s="22" t="s">
        <v>72</v>
      </c>
      <c r="F21" s="23">
        <v>10</v>
      </c>
      <c r="G21" s="24">
        <v>7</v>
      </c>
      <c r="H21" s="23">
        <f t="shared" si="2"/>
        <v>3</v>
      </c>
      <c r="I21" s="25">
        <f t="shared" si="3"/>
        <v>0.7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</row>
    <row r="22" spans="1:21" ht="14.25">
      <c r="A22" s="103"/>
      <c r="B22" s="104"/>
      <c r="C22" s="105"/>
      <c r="D22" s="21"/>
      <c r="E22" s="22" t="s">
        <v>73</v>
      </c>
      <c r="F22" s="23">
        <v>8</v>
      </c>
      <c r="G22" s="24">
        <v>0</v>
      </c>
      <c r="H22" s="23">
        <f t="shared" si="2"/>
        <v>8</v>
      </c>
      <c r="I22" s="25">
        <f t="shared" si="3"/>
        <v>0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</row>
    <row r="23" spans="1:21" ht="14.25">
      <c r="A23" s="103"/>
      <c r="B23" s="104"/>
      <c r="C23" s="105"/>
      <c r="D23" s="21"/>
      <c r="E23" s="22" t="s">
        <v>74</v>
      </c>
      <c r="F23" s="23">
        <v>10</v>
      </c>
      <c r="G23" s="24">
        <v>9</v>
      </c>
      <c r="H23" s="23">
        <f t="shared" si="2"/>
        <v>1</v>
      </c>
      <c r="I23" s="25">
        <f t="shared" si="3"/>
        <v>0.9</v>
      </c>
      <c r="J23" s="26"/>
      <c r="K23" s="24"/>
      <c r="L23" s="23"/>
      <c r="M23" s="25"/>
      <c r="N23" s="23">
        <v>4</v>
      </c>
      <c r="O23" s="24">
        <v>1</v>
      </c>
      <c r="P23" s="23">
        <f>N23-O23</f>
        <v>3</v>
      </c>
      <c r="Q23" s="25">
        <f>O23/N23</f>
        <v>0.25</v>
      </c>
      <c r="R23" s="23"/>
      <c r="S23" s="24"/>
      <c r="T23" s="23"/>
      <c r="U23" s="25"/>
    </row>
    <row r="24" spans="1:21" ht="14.25">
      <c r="A24" s="103"/>
      <c r="B24" s="104"/>
      <c r="C24" s="105"/>
      <c r="D24" s="21"/>
      <c r="E24" s="22" t="s">
        <v>75</v>
      </c>
      <c r="F24" s="23">
        <v>30</v>
      </c>
      <c r="G24" s="24">
        <v>11</v>
      </c>
      <c r="H24" s="23">
        <f t="shared" si="2"/>
        <v>19</v>
      </c>
      <c r="I24" s="25">
        <f t="shared" si="3"/>
        <v>0.36666666666666664</v>
      </c>
      <c r="J24" s="26"/>
      <c r="K24" s="24"/>
      <c r="L24" s="23"/>
      <c r="M24" s="25"/>
      <c r="N24" s="23">
        <v>8</v>
      </c>
      <c r="O24" s="24">
        <v>2</v>
      </c>
      <c r="P24" s="23">
        <f>N24-O24</f>
        <v>6</v>
      </c>
      <c r="Q24" s="25">
        <f>O24/N24</f>
        <v>0.25</v>
      </c>
      <c r="R24" s="23"/>
      <c r="S24" s="24"/>
      <c r="T24" s="23"/>
      <c r="U24" s="25"/>
    </row>
    <row r="25" spans="1:21" ht="14.25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2"/>
        <v>0</v>
      </c>
      <c r="I25" s="25">
        <f t="shared" si="3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</row>
    <row r="26" spans="1:21" ht="14.25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7</v>
      </c>
      <c r="H26" s="23">
        <f t="shared" si="2"/>
        <v>2</v>
      </c>
      <c r="I26" s="25">
        <f t="shared" si="3"/>
        <v>0.77777777777777779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</row>
    <row r="27" spans="1:21" ht="14.25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0</v>
      </c>
      <c r="G27" s="24">
        <v>0</v>
      </c>
      <c r="H27" s="23">
        <f t="shared" si="2"/>
        <v>0</v>
      </c>
      <c r="I27" s="25" t="e">
        <f t="shared" si="3"/>
        <v>#DIV/0!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</row>
    <row r="28" spans="1:21" ht="14.25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/>
      <c r="K28" s="24"/>
      <c r="L28" s="23"/>
      <c r="M28" s="25"/>
      <c r="N28" s="23"/>
      <c r="O28" s="24"/>
      <c r="P28" s="23"/>
      <c r="Q28" s="25"/>
      <c r="R28" s="23"/>
      <c r="S28" s="24"/>
      <c r="T28" s="23"/>
      <c r="U28" s="25"/>
    </row>
    <row r="29" spans="1:21" ht="14.25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9</v>
      </c>
      <c r="H29" s="23">
        <f t="shared" ref="H29:H53" si="4">F29-G29</f>
        <v>3</v>
      </c>
      <c r="I29" s="25">
        <f t="shared" ref="I29:I60" si="5">G29/F29</f>
        <v>0.75</v>
      </c>
      <c r="J29" s="26">
        <v>4</v>
      </c>
      <c r="K29" s="24"/>
      <c r="L29" s="23">
        <f>J29-K29</f>
        <v>4</v>
      </c>
      <c r="M29" s="25">
        <f>K29/J29</f>
        <v>0</v>
      </c>
      <c r="N29" s="23"/>
      <c r="O29" s="24"/>
      <c r="P29" s="23"/>
      <c r="Q29" s="25"/>
      <c r="R29" s="23"/>
      <c r="S29" s="24"/>
      <c r="T29" s="23"/>
      <c r="U29" s="25"/>
    </row>
    <row r="30" spans="1:21" ht="14.25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4"/>
        <v>0</v>
      </c>
      <c r="I30" s="25">
        <f t="shared" si="5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</row>
    <row r="31" spans="1:21" ht="14.25">
      <c r="A31" s="103"/>
      <c r="B31" s="104"/>
      <c r="C31" s="105"/>
      <c r="D31" s="21">
        <v>14701</v>
      </c>
      <c r="E31" s="22" t="s">
        <v>86</v>
      </c>
      <c r="F31" s="23">
        <v>6</v>
      </c>
      <c r="G31" s="24">
        <v>6</v>
      </c>
      <c r="H31" s="23">
        <f t="shared" si="4"/>
        <v>0</v>
      </c>
      <c r="I31" s="25">
        <f t="shared" si="5"/>
        <v>1</v>
      </c>
      <c r="J31" s="26">
        <v>8</v>
      </c>
      <c r="K31" s="24">
        <v>3</v>
      </c>
      <c r="L31" s="23">
        <f>J31-K31</f>
        <v>5</v>
      </c>
      <c r="M31" s="25">
        <f>K31/J31</f>
        <v>0.375</v>
      </c>
      <c r="N31" s="23"/>
      <c r="O31" s="24"/>
      <c r="P31" s="23"/>
      <c r="Q31" s="25"/>
      <c r="R31" s="23">
        <v>3</v>
      </c>
      <c r="S31" s="24">
        <v>3</v>
      </c>
      <c r="T31" s="23">
        <f>R31-S31</f>
        <v>0</v>
      </c>
      <c r="U31" s="25">
        <f>S31/R31</f>
        <v>1</v>
      </c>
    </row>
    <row r="32" spans="1:21" ht="14.25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4</v>
      </c>
      <c r="G32" s="24">
        <v>2</v>
      </c>
      <c r="H32" s="23">
        <f t="shared" si="4"/>
        <v>2</v>
      </c>
      <c r="I32" s="25">
        <f t="shared" si="5"/>
        <v>0.5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</row>
    <row r="33" spans="1:25" ht="14.25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14</v>
      </c>
      <c r="G33" s="24">
        <v>14</v>
      </c>
      <c r="H33" s="23">
        <f t="shared" si="4"/>
        <v>0</v>
      </c>
      <c r="I33" s="25">
        <f t="shared" si="5"/>
        <v>1</v>
      </c>
      <c r="J33" s="26">
        <v>0</v>
      </c>
      <c r="K33" s="24"/>
      <c r="L33" s="23">
        <f>J33-K33</f>
        <v>0</v>
      </c>
      <c r="M33" s="25" t="e">
        <f>K33/J33</f>
        <v>#DIV/0!</v>
      </c>
      <c r="N33" s="23"/>
      <c r="O33" s="24"/>
      <c r="P33" s="23"/>
      <c r="Q33" s="25"/>
      <c r="R33" s="23"/>
      <c r="S33" s="24"/>
      <c r="T33" s="23"/>
      <c r="U33" s="25"/>
    </row>
    <row r="34" spans="1:25" ht="14.25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4"/>
        <v>0</v>
      </c>
      <c r="I34" s="25">
        <f t="shared" si="5"/>
        <v>1</v>
      </c>
      <c r="J34" s="26"/>
      <c r="K34" s="24"/>
      <c r="L34" s="23"/>
      <c r="M34" s="25"/>
      <c r="N34" s="23">
        <v>4</v>
      </c>
      <c r="O34" s="24">
        <v>1</v>
      </c>
      <c r="P34" s="23">
        <f>N34-O34</f>
        <v>3</v>
      </c>
      <c r="Q34" s="25">
        <f>O34/N34</f>
        <v>0.25</v>
      </c>
      <c r="R34" s="23"/>
      <c r="S34" s="24"/>
      <c r="T34" s="23"/>
      <c r="U34" s="25"/>
    </row>
    <row r="35" spans="1:25" ht="14.25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5</v>
      </c>
      <c r="H35" s="23">
        <f t="shared" si="4"/>
        <v>1</v>
      </c>
      <c r="I35" s="25">
        <f t="shared" si="5"/>
        <v>0.83333333333333337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</row>
    <row r="36" spans="1:25" ht="14.25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5</v>
      </c>
      <c r="H36" s="23">
        <f t="shared" si="4"/>
        <v>0</v>
      </c>
      <c r="I36" s="25">
        <f t="shared" si="5"/>
        <v>1</v>
      </c>
      <c r="J36" s="26"/>
      <c r="K36" s="24"/>
      <c r="L36" s="23" t="s">
        <v>94</v>
      </c>
      <c r="M36" s="25"/>
      <c r="N36" s="23">
        <v>3</v>
      </c>
      <c r="O36" s="24">
        <v>1</v>
      </c>
      <c r="P36" s="23">
        <f>N36-O36</f>
        <v>2</v>
      </c>
      <c r="Q36" s="25">
        <f>O36/N36</f>
        <v>0.33333333333333331</v>
      </c>
      <c r="R36" s="23"/>
      <c r="S36" s="24"/>
      <c r="T36" s="23"/>
      <c r="U36" s="25"/>
    </row>
    <row r="37" spans="1:25" ht="14.25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3</v>
      </c>
      <c r="H37" s="23">
        <f t="shared" si="4"/>
        <v>7</v>
      </c>
      <c r="I37" s="25">
        <f t="shared" si="5"/>
        <v>0.3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</row>
    <row r="38" spans="1:25" ht="12.75" customHeight="1">
      <c r="A38" s="106" t="s">
        <v>98</v>
      </c>
      <c r="B38" s="106"/>
      <c r="C38" s="106"/>
      <c r="D38" s="106"/>
      <c r="E38" s="106"/>
      <c r="F38" s="27">
        <f>SUM(F8:F37)</f>
        <v>410</v>
      </c>
      <c r="G38" s="27">
        <f>SUM(G8:G37)</f>
        <v>315</v>
      </c>
      <c r="H38" s="27">
        <f t="shared" si="4"/>
        <v>95</v>
      </c>
      <c r="I38" s="28">
        <f t="shared" si="5"/>
        <v>0.76829268292682928</v>
      </c>
      <c r="J38" s="27">
        <f>SUM(J8:J37)</f>
        <v>14</v>
      </c>
      <c r="K38" s="27"/>
      <c r="L38" s="27">
        <f>J38-K38</f>
        <v>14</v>
      </c>
      <c r="M38" s="28">
        <f>K38/J38</f>
        <v>0</v>
      </c>
      <c r="N38" s="27">
        <f>SUM(N8:N37)</f>
        <v>103</v>
      </c>
      <c r="O38" s="27">
        <f>SUM(O8:O37)</f>
        <v>50</v>
      </c>
      <c r="P38" s="27">
        <f>SUM(P8:P37)</f>
        <v>53</v>
      </c>
      <c r="Q38" s="28">
        <f>O38/N38</f>
        <v>0.4854368932038835</v>
      </c>
      <c r="R38" s="27">
        <f>SUM(R8:R37)</f>
        <v>3</v>
      </c>
      <c r="S38" s="27">
        <f>SUM(S8:S37)</f>
        <v>3</v>
      </c>
      <c r="T38" s="27">
        <f>SUM(T8:T37)</f>
        <v>0</v>
      </c>
      <c r="U38" s="28">
        <f>S38/R38</f>
        <v>1</v>
      </c>
      <c r="V38" s="29"/>
      <c r="W38" s="29"/>
      <c r="X38" s="29"/>
      <c r="Y38" s="29"/>
    </row>
    <row r="39" spans="1:25" ht="14.25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0</v>
      </c>
      <c r="H39" s="33">
        <f t="shared" si="4"/>
        <v>8</v>
      </c>
      <c r="I39" s="35">
        <f t="shared" si="5"/>
        <v>0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</row>
    <row r="40" spans="1:25" ht="14.25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4"/>
        <v>0</v>
      </c>
      <c r="I40" s="35">
        <f t="shared" si="5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</row>
    <row r="41" spans="1:25" ht="14.25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8</v>
      </c>
      <c r="H41" s="33">
        <f t="shared" si="4"/>
        <v>2</v>
      </c>
      <c r="I41" s="35">
        <f t="shared" si="5"/>
        <v>0.8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</row>
    <row r="42" spans="1:25" ht="14.25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10</v>
      </c>
      <c r="H42" s="33">
        <f t="shared" si="4"/>
        <v>0</v>
      </c>
      <c r="I42" s="35">
        <f t="shared" si="5"/>
        <v>1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</row>
    <row r="43" spans="1:25" ht="14.25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4"/>
        <v>6</v>
      </c>
      <c r="I43" s="35">
        <f t="shared" si="5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</row>
    <row r="44" spans="1:25" ht="14.25">
      <c r="A44" s="107"/>
      <c r="B44" s="108"/>
      <c r="C44" s="109"/>
      <c r="D44" s="31">
        <v>8747</v>
      </c>
      <c r="E44" s="32" t="s">
        <v>108</v>
      </c>
      <c r="F44" s="33">
        <v>19</v>
      </c>
      <c r="G44" s="34">
        <v>14</v>
      </c>
      <c r="H44" s="33">
        <f t="shared" si="4"/>
        <v>5</v>
      </c>
      <c r="I44" s="35">
        <f t="shared" si="5"/>
        <v>0.73684210526315785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</row>
    <row r="45" spans="1:25" ht="14.25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2</v>
      </c>
      <c r="H45" s="33">
        <f t="shared" si="4"/>
        <v>1</v>
      </c>
      <c r="I45" s="35">
        <f t="shared" si="5"/>
        <v>0.66666666666666663</v>
      </c>
      <c r="J45" s="36">
        <v>2</v>
      </c>
      <c r="K45" s="34"/>
      <c r="L45" s="33">
        <f>J45-K45</f>
        <v>2</v>
      </c>
      <c r="M45" s="35">
        <f>K45/J45</f>
        <v>0</v>
      </c>
      <c r="N45" s="33"/>
      <c r="O45" s="34"/>
      <c r="P45" s="33"/>
      <c r="Q45" s="35"/>
      <c r="R45" s="33"/>
      <c r="S45" s="34"/>
      <c r="T45" s="33"/>
      <c r="U45" s="35"/>
    </row>
    <row r="46" spans="1:25" ht="14.25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4"/>
        <v>0</v>
      </c>
      <c r="I46" s="35">
        <f t="shared" si="5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0</v>
      </c>
      <c r="S46" s="34"/>
      <c r="T46" s="33">
        <f>R46-S46</f>
        <v>0</v>
      </c>
      <c r="U46" s="35" t="e">
        <f>S46/R46</f>
        <v>#DIV/0!</v>
      </c>
    </row>
    <row r="47" spans="1:25" ht="14.25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22</v>
      </c>
      <c r="H47" s="33">
        <f t="shared" si="4"/>
        <v>8</v>
      </c>
      <c r="I47" s="35">
        <f t="shared" si="5"/>
        <v>0.73333333333333328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</row>
    <row r="48" spans="1:25" ht="14.25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1</v>
      </c>
      <c r="H48" s="33">
        <f t="shared" si="4"/>
        <v>4</v>
      </c>
      <c r="I48" s="35">
        <f t="shared" si="5"/>
        <v>0.2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</row>
    <row r="49" spans="1:25" ht="14.25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4"/>
        <v>0</v>
      </c>
      <c r="I49" s="35">
        <f t="shared" si="5"/>
        <v>1</v>
      </c>
      <c r="J49" s="36">
        <v>14</v>
      </c>
      <c r="K49" s="34">
        <v>12</v>
      </c>
      <c r="L49" s="33">
        <f>J49-K49</f>
        <v>2</v>
      </c>
      <c r="M49" s="35">
        <f>K49/J49</f>
        <v>0.8571428571428571</v>
      </c>
      <c r="N49" s="33"/>
      <c r="O49" s="34"/>
      <c r="P49" s="33"/>
      <c r="Q49" s="35"/>
      <c r="R49" s="33"/>
      <c r="S49" s="34"/>
      <c r="T49" s="33"/>
      <c r="U49" s="35"/>
    </row>
    <row r="50" spans="1:25" ht="14.25">
      <c r="A50" s="107"/>
      <c r="B50" s="108"/>
      <c r="C50" s="109"/>
      <c r="D50" s="31">
        <v>2038</v>
      </c>
      <c r="E50" s="32" t="s">
        <v>117</v>
      </c>
      <c r="F50" s="33">
        <v>8</v>
      </c>
      <c r="G50" s="34">
        <v>7</v>
      </c>
      <c r="H50" s="33">
        <f t="shared" si="4"/>
        <v>1</v>
      </c>
      <c r="I50" s="35">
        <f t="shared" si="5"/>
        <v>0.875</v>
      </c>
      <c r="J50" s="36"/>
      <c r="K50" s="34"/>
      <c r="L50" s="33"/>
      <c r="M50" s="35"/>
      <c r="N50" s="33">
        <v>2</v>
      </c>
      <c r="O50" s="34">
        <v>1</v>
      </c>
      <c r="P50" s="33">
        <f>N50-O50</f>
        <v>1</v>
      </c>
      <c r="Q50" s="35">
        <f>O50/N50</f>
        <v>0.5</v>
      </c>
      <c r="R50" s="33"/>
      <c r="S50" s="34"/>
      <c r="T50" s="33"/>
      <c r="U50" s="35"/>
    </row>
    <row r="51" spans="1:25" ht="14.25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4"/>
        <v>0</v>
      </c>
      <c r="I51" s="35">
        <f t="shared" si="5"/>
        <v>1</v>
      </c>
      <c r="J51" s="36">
        <v>5</v>
      </c>
      <c r="K51" s="34">
        <v>4</v>
      </c>
      <c r="L51" s="33">
        <f>J51-K51</f>
        <v>1</v>
      </c>
      <c r="M51" s="35">
        <f>K51/J51</f>
        <v>0.8</v>
      </c>
      <c r="N51" s="33">
        <v>5</v>
      </c>
      <c r="O51" s="34">
        <v>4</v>
      </c>
      <c r="P51" s="33">
        <f>N51-O51</f>
        <v>1</v>
      </c>
      <c r="Q51" s="35">
        <f>O51/N51</f>
        <v>0.8</v>
      </c>
      <c r="R51" s="33"/>
      <c r="S51" s="34"/>
      <c r="T51" s="33"/>
      <c r="U51" s="35"/>
    </row>
    <row r="52" spans="1:25" ht="14.25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5</v>
      </c>
      <c r="H52" s="33">
        <f t="shared" si="4"/>
        <v>0</v>
      </c>
      <c r="I52" s="35">
        <f t="shared" si="5"/>
        <v>1</v>
      </c>
      <c r="J52" s="36">
        <v>1</v>
      </c>
      <c r="K52" s="34">
        <v>1</v>
      </c>
      <c r="L52" s="33">
        <f>J52-K52</f>
        <v>0</v>
      </c>
      <c r="M52" s="35">
        <f>K52/J52</f>
        <v>1</v>
      </c>
      <c r="N52" s="33">
        <v>2</v>
      </c>
      <c r="O52" s="34">
        <v>1</v>
      </c>
      <c r="P52" s="33">
        <f>N52-O52</f>
        <v>1</v>
      </c>
      <c r="Q52" s="35">
        <f>O52/N52</f>
        <v>0.5</v>
      </c>
      <c r="R52" s="33"/>
      <c r="S52" s="34"/>
      <c r="T52" s="33"/>
      <c r="U52" s="35"/>
    </row>
    <row r="53" spans="1:25" ht="14.25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4"/>
        <v>0</v>
      </c>
      <c r="I53" s="35">
        <f t="shared" si="5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</row>
    <row r="54" spans="1:25" ht="12.75" customHeight="1">
      <c r="A54" s="106" t="s">
        <v>122</v>
      </c>
      <c r="B54" s="106"/>
      <c r="C54" s="106"/>
      <c r="D54" s="106"/>
      <c r="E54" s="106"/>
      <c r="F54" s="27">
        <f>SUM(F39:F53)</f>
        <v>169</v>
      </c>
      <c r="G54" s="27">
        <f>SUM(G39:G53)</f>
        <v>134</v>
      </c>
      <c r="H54" s="27">
        <f>SUM(H39:H53)</f>
        <v>35</v>
      </c>
      <c r="I54" s="28">
        <f t="shared" si="5"/>
        <v>0.79289940828402372</v>
      </c>
      <c r="J54" s="27">
        <f>SUM(J39:J53)</f>
        <v>22</v>
      </c>
      <c r="K54" s="27">
        <f>SUM(K39:K53)</f>
        <v>17</v>
      </c>
      <c r="L54" s="27">
        <f>SUM(L39:L53)</f>
        <v>5</v>
      </c>
      <c r="M54" s="28">
        <f>K54/J54</f>
        <v>0.77272727272727271</v>
      </c>
      <c r="N54" s="27">
        <f>SUM(N39:N53)</f>
        <v>20</v>
      </c>
      <c r="O54" s="27">
        <f>SUM(O39:O53)</f>
        <v>10</v>
      </c>
      <c r="P54" s="27">
        <f>N54-O54</f>
        <v>10</v>
      </c>
      <c r="Q54" s="28">
        <f>O54/N54</f>
        <v>0.5</v>
      </c>
      <c r="R54" s="27">
        <f>SUM(R39:R53)</f>
        <v>0</v>
      </c>
      <c r="S54" s="27">
        <f>SUM(S39:S53)</f>
        <v>0</v>
      </c>
      <c r="T54" s="27">
        <f>R54-S54</f>
        <v>0</v>
      </c>
      <c r="U54" s="28" t="e">
        <f>S54/R54</f>
        <v>#DIV/0!</v>
      </c>
      <c r="V54" s="29"/>
      <c r="W54" s="29"/>
      <c r="X54" s="29"/>
      <c r="Y54" s="29"/>
    </row>
    <row r="55" spans="1:25" ht="14.25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70" si="6">F55-G55</f>
        <v>0</v>
      </c>
      <c r="I55" s="42">
        <f t="shared" si="5"/>
        <v>1</v>
      </c>
      <c r="J55" s="40">
        <v>0</v>
      </c>
      <c r="K55" s="41"/>
      <c r="L55" s="40">
        <f>J55-K55</f>
        <v>0</v>
      </c>
      <c r="M55" s="42" t="e">
        <f>K55/J55</f>
        <v>#DIV/0!</v>
      </c>
      <c r="N55" s="40">
        <v>3</v>
      </c>
      <c r="O55" s="41">
        <v>1</v>
      </c>
      <c r="P55" s="40">
        <v>3</v>
      </c>
      <c r="Q55" s="42">
        <f>O55/N55</f>
        <v>0.33333333333333331</v>
      </c>
      <c r="R55" s="42"/>
      <c r="S55" s="43"/>
      <c r="T55" s="42"/>
      <c r="U55" s="42"/>
    </row>
    <row r="56" spans="1:25" ht="14.25">
      <c r="A56" s="110"/>
      <c r="B56" s="111"/>
      <c r="C56" s="112"/>
      <c r="D56" s="38">
        <v>1634</v>
      </c>
      <c r="E56" s="39" t="s">
        <v>126</v>
      </c>
      <c r="F56" s="40">
        <v>7</v>
      </c>
      <c r="G56" s="41">
        <v>7</v>
      </c>
      <c r="H56" s="40">
        <f t="shared" si="6"/>
        <v>0</v>
      </c>
      <c r="I56" s="42">
        <f t="shared" si="5"/>
        <v>1</v>
      </c>
      <c r="J56" s="40">
        <v>3</v>
      </c>
      <c r="K56" s="41">
        <v>3</v>
      </c>
      <c r="L56" s="40">
        <f>J56-K56</f>
        <v>0</v>
      </c>
      <c r="M56" s="42">
        <f>K56/J56</f>
        <v>1</v>
      </c>
      <c r="N56" s="40"/>
      <c r="O56" s="41"/>
      <c r="P56" s="40"/>
      <c r="Q56" s="42"/>
      <c r="R56" s="42"/>
      <c r="S56" s="43"/>
      <c r="T56" s="42"/>
      <c r="U56" s="42"/>
    </row>
    <row r="57" spans="1:25" ht="14.25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6"/>
        <v>0</v>
      </c>
      <c r="I57" s="42">
        <f t="shared" si="5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</row>
    <row r="58" spans="1:25" ht="14.25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10</v>
      </c>
      <c r="H58" s="40">
        <f t="shared" si="6"/>
        <v>0</v>
      </c>
      <c r="I58" s="42">
        <f t="shared" si="5"/>
        <v>1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</row>
    <row r="59" spans="1:25" ht="14.25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10</v>
      </c>
      <c r="H59" s="40">
        <f t="shared" si="6"/>
        <v>0</v>
      </c>
      <c r="I59" s="42">
        <f t="shared" si="5"/>
        <v>1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</row>
    <row r="60" spans="1:25" ht="14.25">
      <c r="A60" s="110"/>
      <c r="B60" s="111"/>
      <c r="C60" s="112"/>
      <c r="D60" s="38">
        <v>24293</v>
      </c>
      <c r="E60" s="39" t="s">
        <v>131</v>
      </c>
      <c r="F60" s="40">
        <v>4</v>
      </c>
      <c r="G60" s="41">
        <v>2</v>
      </c>
      <c r="H60" s="40">
        <f t="shared" si="6"/>
        <v>2</v>
      </c>
      <c r="I60" s="42">
        <f t="shared" si="5"/>
        <v>0.5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</row>
    <row r="61" spans="1:25" ht="14.25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3</v>
      </c>
      <c r="H61" s="40">
        <f t="shared" si="6"/>
        <v>5</v>
      </c>
      <c r="I61" s="42">
        <f t="shared" ref="I61:I87" si="7">G61/F61</f>
        <v>0.375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</row>
    <row r="62" spans="1:25" ht="14.25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8</v>
      </c>
      <c r="H62" s="40">
        <f t="shared" si="6"/>
        <v>0</v>
      </c>
      <c r="I62" s="42">
        <f t="shared" si="7"/>
        <v>1</v>
      </c>
      <c r="J62" s="40">
        <v>2</v>
      </c>
      <c r="K62" s="41"/>
      <c r="L62" s="40">
        <f>J62-K62</f>
        <v>2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</row>
    <row r="63" spans="1:25" ht="14.25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10</v>
      </c>
      <c r="H63" s="40">
        <f t="shared" si="6"/>
        <v>0</v>
      </c>
      <c r="I63" s="42">
        <f t="shared" si="7"/>
        <v>1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</row>
    <row r="64" spans="1:25" ht="14.25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6"/>
        <v>0</v>
      </c>
      <c r="I64" s="42">
        <f t="shared" si="7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</row>
    <row r="65" spans="1:25" ht="14.25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5</v>
      </c>
      <c r="H65" s="40">
        <f t="shared" si="6"/>
        <v>1</v>
      </c>
      <c r="I65" s="42">
        <f t="shared" si="7"/>
        <v>0.83333333333333337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</row>
    <row r="66" spans="1:25" ht="14.25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6"/>
        <v>0</v>
      </c>
      <c r="I66" s="42">
        <f t="shared" si="7"/>
        <v>1</v>
      </c>
      <c r="J66" s="40"/>
      <c r="K66" s="41"/>
      <c r="L66" s="40"/>
      <c r="M66" s="42"/>
      <c r="N66" s="40">
        <v>6</v>
      </c>
      <c r="O66" s="41">
        <v>4</v>
      </c>
      <c r="P66" s="40">
        <f>N66-O66</f>
        <v>2</v>
      </c>
      <c r="Q66" s="42">
        <f>O66/N66</f>
        <v>0.66666666666666663</v>
      </c>
      <c r="R66" s="42"/>
      <c r="S66" s="43"/>
      <c r="T66" s="42"/>
      <c r="U66" s="42"/>
    </row>
    <row r="67" spans="1:25" ht="14.25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11</v>
      </c>
      <c r="H67" s="40">
        <f t="shared" si="6"/>
        <v>3</v>
      </c>
      <c r="I67" s="42">
        <f t="shared" si="7"/>
        <v>0.7857142857142857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>O67/N67</f>
        <v>0</v>
      </c>
      <c r="R67" s="42"/>
      <c r="S67" s="43"/>
      <c r="T67" s="42"/>
      <c r="U67" s="42"/>
    </row>
    <row r="68" spans="1:25" ht="14.25">
      <c r="A68" s="110"/>
      <c r="B68" s="111"/>
      <c r="C68" s="112"/>
      <c r="D68" s="38"/>
      <c r="E68" s="39" t="s">
        <v>251</v>
      </c>
      <c r="F68" s="40">
        <v>10</v>
      </c>
      <c r="G68" s="41">
        <v>0</v>
      </c>
      <c r="H68" s="40">
        <f t="shared" si="6"/>
        <v>10</v>
      </c>
      <c r="I68" s="42">
        <f t="shared" si="7"/>
        <v>0</v>
      </c>
      <c r="J68" s="40"/>
      <c r="K68" s="41"/>
      <c r="L68" s="40"/>
      <c r="M68" s="42"/>
      <c r="N68" s="40"/>
      <c r="O68" s="41"/>
      <c r="P68" s="40"/>
      <c r="Q68" s="42"/>
      <c r="R68" s="42"/>
      <c r="S68" s="43"/>
      <c r="T68" s="42"/>
      <c r="U68" s="42"/>
    </row>
    <row r="69" spans="1:25" ht="14.25">
      <c r="A69" s="110"/>
      <c r="B69" s="111"/>
      <c r="C69" s="112"/>
      <c r="D69" s="38">
        <v>12100</v>
      </c>
      <c r="E69" s="39" t="s">
        <v>142</v>
      </c>
      <c r="F69" s="40">
        <v>22</v>
      </c>
      <c r="G69" s="41">
        <v>10</v>
      </c>
      <c r="H69" s="40">
        <f t="shared" si="6"/>
        <v>12</v>
      </c>
      <c r="I69" s="42">
        <f t="shared" si="7"/>
        <v>0.45454545454545453</v>
      </c>
      <c r="J69" s="40"/>
      <c r="K69" s="41"/>
      <c r="L69" s="40"/>
      <c r="M69" s="42"/>
      <c r="N69" s="40">
        <v>2</v>
      </c>
      <c r="O69" s="41">
        <v>1</v>
      </c>
      <c r="P69" s="40">
        <f>N69-O69</f>
        <v>1</v>
      </c>
      <c r="Q69" s="42">
        <f>O69/N69</f>
        <v>0.5</v>
      </c>
      <c r="R69" s="42"/>
      <c r="S69" s="43"/>
      <c r="T69" s="42"/>
      <c r="U69" s="42"/>
    </row>
    <row r="70" spans="1:25" ht="14.25">
      <c r="A70" s="110"/>
      <c r="B70" s="111"/>
      <c r="C70" s="38" t="s">
        <v>143</v>
      </c>
      <c r="D70" s="38">
        <v>16816</v>
      </c>
      <c r="E70" s="39" t="s">
        <v>144</v>
      </c>
      <c r="F70" s="40">
        <v>15</v>
      </c>
      <c r="G70" s="41">
        <v>11</v>
      </c>
      <c r="H70" s="40">
        <f t="shared" si="6"/>
        <v>4</v>
      </c>
      <c r="I70" s="42">
        <f t="shared" si="7"/>
        <v>0.73333333333333328</v>
      </c>
      <c r="J70" s="40"/>
      <c r="K70" s="41"/>
      <c r="L70" s="40"/>
      <c r="M70" s="42"/>
      <c r="N70" s="40">
        <v>2</v>
      </c>
      <c r="O70" s="41">
        <v>1</v>
      </c>
      <c r="P70" s="40">
        <f>N70-O70</f>
        <v>1</v>
      </c>
      <c r="Q70" s="42">
        <f>O70/N70</f>
        <v>0.5</v>
      </c>
      <c r="R70" s="142">
        <v>2</v>
      </c>
      <c r="S70" s="43"/>
      <c r="T70" s="42">
        <f>S70/R70</f>
        <v>0</v>
      </c>
      <c r="U70" s="42"/>
    </row>
    <row r="71" spans="1:25" ht="12.75" customHeight="1">
      <c r="A71" s="106" t="s">
        <v>145</v>
      </c>
      <c r="B71" s="106"/>
      <c r="C71" s="106"/>
      <c r="D71" s="106"/>
      <c r="E71" s="106"/>
      <c r="F71" s="27">
        <f>SUM(F55:F70)</f>
        <v>155</v>
      </c>
      <c r="G71" s="27">
        <f>SUM(G55:G70)</f>
        <v>118</v>
      </c>
      <c r="H71" s="27">
        <f>SUM(H55:H70)</f>
        <v>37</v>
      </c>
      <c r="I71" s="28">
        <f t="shared" si="7"/>
        <v>0.76129032258064511</v>
      </c>
      <c r="J71" s="27">
        <f>SUM(J55:J70)</f>
        <v>5</v>
      </c>
      <c r="K71" s="27">
        <f>SUM(K55:K70)</f>
        <v>3</v>
      </c>
      <c r="L71" s="27">
        <f>J71-K71</f>
        <v>2</v>
      </c>
      <c r="M71" s="28">
        <f>K71/J71</f>
        <v>0.6</v>
      </c>
      <c r="N71" s="27">
        <f>SUM(N55:N70)</f>
        <v>20</v>
      </c>
      <c r="O71" s="27">
        <f>SUM(O55:O70)</f>
        <v>11</v>
      </c>
      <c r="P71" s="27">
        <f>SUM(P55:P70)</f>
        <v>10</v>
      </c>
      <c r="Q71" s="28">
        <f>O71/N71</f>
        <v>0.55000000000000004</v>
      </c>
      <c r="R71" s="28"/>
      <c r="S71" s="28"/>
      <c r="T71" s="28"/>
      <c r="U71" s="28"/>
      <c r="V71" s="44"/>
      <c r="W71" s="44"/>
      <c r="X71" s="44"/>
      <c r="Y71" s="44"/>
    </row>
    <row r="72" spans="1:25" ht="14.25">
      <c r="A72" s="113" t="s">
        <v>146</v>
      </c>
      <c r="B72" s="114">
        <v>16</v>
      </c>
      <c r="C72" s="99" t="s">
        <v>147</v>
      </c>
      <c r="D72" s="17">
        <v>254</v>
      </c>
      <c r="E72" s="46" t="s">
        <v>148</v>
      </c>
      <c r="F72" s="47">
        <v>2</v>
      </c>
      <c r="G72" s="48">
        <v>0</v>
      </c>
      <c r="H72" s="47">
        <f t="shared" ref="H72:H85" si="8">F72-G72</f>
        <v>2</v>
      </c>
      <c r="I72" s="49">
        <f t="shared" si="7"/>
        <v>0</v>
      </c>
      <c r="J72" s="50"/>
      <c r="K72" s="48"/>
      <c r="L72" s="47"/>
      <c r="M72" s="49"/>
      <c r="N72" s="47">
        <v>2</v>
      </c>
      <c r="O72" s="48">
        <v>1</v>
      </c>
      <c r="P72" s="47">
        <f>N72-O72</f>
        <v>1</v>
      </c>
      <c r="Q72" s="49">
        <f>O72/N72</f>
        <v>0.5</v>
      </c>
      <c r="R72" s="49"/>
      <c r="S72" s="51"/>
      <c r="T72" s="49"/>
      <c r="U72" s="49"/>
    </row>
    <row r="73" spans="1:25" ht="14.25">
      <c r="A73" s="113"/>
      <c r="B73" s="114"/>
      <c r="C73" s="99"/>
      <c r="D73" s="17">
        <v>348</v>
      </c>
      <c r="E73" s="46" t="s">
        <v>149</v>
      </c>
      <c r="F73" s="47">
        <v>14</v>
      </c>
      <c r="G73" s="48">
        <v>14</v>
      </c>
      <c r="H73" s="47">
        <f t="shared" si="8"/>
        <v>0</v>
      </c>
      <c r="I73" s="49">
        <f t="shared" si="7"/>
        <v>1</v>
      </c>
      <c r="J73" s="50"/>
      <c r="K73" s="48"/>
      <c r="L73" s="47"/>
      <c r="M73" s="49"/>
      <c r="N73" s="47"/>
      <c r="O73" s="48"/>
      <c r="P73" s="47"/>
      <c r="Q73" s="49"/>
      <c r="R73" s="49"/>
      <c r="S73" s="51"/>
      <c r="T73" s="49"/>
      <c r="U73" s="49"/>
    </row>
    <row r="74" spans="1:25" ht="14.25">
      <c r="A74" s="113"/>
      <c r="B74" s="114"/>
      <c r="C74" s="99" t="s">
        <v>150</v>
      </c>
      <c r="D74" s="17">
        <v>646</v>
      </c>
      <c r="E74" s="46" t="s">
        <v>151</v>
      </c>
      <c r="F74" s="47">
        <v>5</v>
      </c>
      <c r="G74" s="48">
        <v>5</v>
      </c>
      <c r="H74" s="47">
        <f t="shared" si="8"/>
        <v>0</v>
      </c>
      <c r="I74" s="49">
        <f t="shared" si="7"/>
        <v>1</v>
      </c>
      <c r="J74" s="50">
        <v>5</v>
      </c>
      <c r="K74" s="48">
        <v>2</v>
      </c>
      <c r="L74" s="47">
        <f>J74-K74</f>
        <v>3</v>
      </c>
      <c r="M74" s="49">
        <f>K74/J74</f>
        <v>0.4</v>
      </c>
      <c r="N74" s="47"/>
      <c r="O74" s="48"/>
      <c r="P74" s="47"/>
      <c r="Q74" s="49"/>
      <c r="R74" s="49"/>
      <c r="S74" s="51"/>
      <c r="T74" s="49"/>
      <c r="U74" s="49"/>
    </row>
    <row r="75" spans="1:25" ht="14.25">
      <c r="A75" s="113"/>
      <c r="B75" s="114"/>
      <c r="C75" s="99"/>
      <c r="D75" s="17">
        <v>656</v>
      </c>
      <c r="E75" s="46" t="s">
        <v>152</v>
      </c>
      <c r="F75" s="47">
        <v>31</v>
      </c>
      <c r="G75" s="48">
        <v>22</v>
      </c>
      <c r="H75" s="47">
        <f t="shared" si="8"/>
        <v>9</v>
      </c>
      <c r="I75" s="49">
        <f t="shared" si="7"/>
        <v>0.70967741935483875</v>
      </c>
      <c r="J75" s="50"/>
      <c r="K75" s="48"/>
      <c r="L75" s="47"/>
      <c r="M75" s="49"/>
      <c r="N75" s="47"/>
      <c r="O75" s="48"/>
      <c r="P75" s="47"/>
      <c r="Q75" s="49"/>
      <c r="R75" s="49"/>
      <c r="S75" s="51"/>
      <c r="T75" s="49"/>
      <c r="U75" s="49"/>
    </row>
    <row r="76" spans="1:25" ht="14.25">
      <c r="A76" s="113"/>
      <c r="B76" s="114">
        <v>17</v>
      </c>
      <c r="C76" s="99" t="s">
        <v>153</v>
      </c>
      <c r="D76" s="17">
        <v>10886</v>
      </c>
      <c r="E76" s="46" t="s">
        <v>154</v>
      </c>
      <c r="F76" s="47">
        <v>15</v>
      </c>
      <c r="G76" s="48">
        <v>15</v>
      </c>
      <c r="H76" s="47">
        <f t="shared" si="8"/>
        <v>0</v>
      </c>
      <c r="I76" s="49">
        <f t="shared" si="7"/>
        <v>1</v>
      </c>
      <c r="J76" s="50">
        <v>2</v>
      </c>
      <c r="K76" s="48">
        <v>2</v>
      </c>
      <c r="L76" s="47">
        <f>J76-K76</f>
        <v>0</v>
      </c>
      <c r="M76" s="49">
        <f>K76/J76</f>
        <v>1</v>
      </c>
      <c r="N76" s="47">
        <v>1</v>
      </c>
      <c r="O76" s="48">
        <v>0</v>
      </c>
      <c r="P76" s="47">
        <f>N76-O76</f>
        <v>1</v>
      </c>
      <c r="Q76" s="49">
        <f>O76/N76</f>
        <v>0</v>
      </c>
      <c r="R76" s="49"/>
      <c r="S76" s="51"/>
      <c r="T76" s="49"/>
      <c r="U76" s="49"/>
    </row>
    <row r="77" spans="1:25" ht="14.25">
      <c r="A77" s="113"/>
      <c r="B77" s="114"/>
      <c r="C77" s="99"/>
      <c r="D77" s="17">
        <v>10723</v>
      </c>
      <c r="E77" s="46" t="s">
        <v>155</v>
      </c>
      <c r="F77" s="47">
        <v>17</v>
      </c>
      <c r="G77" s="48">
        <v>9</v>
      </c>
      <c r="H77" s="47">
        <f t="shared" si="8"/>
        <v>8</v>
      </c>
      <c r="I77" s="49">
        <f t="shared" si="7"/>
        <v>0.52941176470588236</v>
      </c>
      <c r="J77" s="50"/>
      <c r="K77" s="48"/>
      <c r="L77" s="47"/>
      <c r="M77" s="49"/>
      <c r="N77" s="47">
        <v>5</v>
      </c>
      <c r="O77" s="48">
        <v>5</v>
      </c>
      <c r="P77" s="47">
        <f>N77-O77</f>
        <v>0</v>
      </c>
      <c r="Q77" s="49">
        <f>O77/N77</f>
        <v>1</v>
      </c>
      <c r="R77" s="49"/>
      <c r="S77" s="51"/>
      <c r="T77" s="49"/>
      <c r="U77" s="49"/>
    </row>
    <row r="78" spans="1:25" ht="14.25">
      <c r="A78" s="113"/>
      <c r="B78" s="114"/>
      <c r="C78" s="99"/>
      <c r="D78" s="17">
        <v>10888</v>
      </c>
      <c r="E78" s="46" t="s">
        <v>156</v>
      </c>
      <c r="F78" s="47">
        <v>7</v>
      </c>
      <c r="G78" s="48">
        <v>0</v>
      </c>
      <c r="H78" s="47">
        <f t="shared" si="8"/>
        <v>7</v>
      </c>
      <c r="I78" s="49">
        <f t="shared" si="7"/>
        <v>0</v>
      </c>
      <c r="J78" s="50"/>
      <c r="K78" s="48"/>
      <c r="L78" s="47"/>
      <c r="M78" s="49"/>
      <c r="N78" s="47">
        <v>10</v>
      </c>
      <c r="O78" s="48">
        <v>0</v>
      </c>
      <c r="P78" s="47">
        <f>N78-O78</f>
        <v>10</v>
      </c>
      <c r="Q78" s="49">
        <f>O78/N78</f>
        <v>0</v>
      </c>
      <c r="R78" s="49"/>
      <c r="S78" s="51"/>
      <c r="T78" s="49"/>
      <c r="U78" s="49"/>
      <c r="V78" t="s">
        <v>94</v>
      </c>
    </row>
    <row r="79" spans="1:25" ht="14.25">
      <c r="A79" s="113"/>
      <c r="B79" s="114"/>
      <c r="C79" s="99"/>
      <c r="D79" s="17">
        <v>10989</v>
      </c>
      <c r="E79" s="46" t="s">
        <v>157</v>
      </c>
      <c r="F79" s="47">
        <v>28</v>
      </c>
      <c r="G79" s="48">
        <v>11</v>
      </c>
      <c r="H79" s="47">
        <f t="shared" si="8"/>
        <v>17</v>
      </c>
      <c r="I79" s="49">
        <f t="shared" si="7"/>
        <v>0.39285714285714285</v>
      </c>
      <c r="J79" s="50">
        <v>4</v>
      </c>
      <c r="K79" s="48"/>
      <c r="L79" s="47">
        <f>J79-K79</f>
        <v>4</v>
      </c>
      <c r="M79" s="49">
        <f>K79/J79</f>
        <v>0</v>
      </c>
      <c r="N79" s="47">
        <v>7</v>
      </c>
      <c r="O79" s="48">
        <v>4</v>
      </c>
      <c r="P79" s="47">
        <f>N79-O79</f>
        <v>3</v>
      </c>
      <c r="Q79" s="49">
        <f>O79/N79</f>
        <v>0.5714285714285714</v>
      </c>
      <c r="R79" s="49"/>
      <c r="S79" s="51"/>
      <c r="T79" s="49"/>
      <c r="U79" s="49"/>
    </row>
    <row r="80" spans="1:25" ht="14.25">
      <c r="A80" s="113"/>
      <c r="B80" s="114"/>
      <c r="C80" s="17" t="s">
        <v>158</v>
      </c>
      <c r="D80" s="17">
        <v>1359</v>
      </c>
      <c r="E80" s="46" t="s">
        <v>159</v>
      </c>
      <c r="F80" s="47">
        <v>10</v>
      </c>
      <c r="G80" s="48">
        <v>8</v>
      </c>
      <c r="H80" s="47">
        <f t="shared" si="8"/>
        <v>2</v>
      </c>
      <c r="I80" s="49">
        <f t="shared" si="7"/>
        <v>0.8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</row>
    <row r="81" spans="1:25" ht="14.25">
      <c r="A81" s="113"/>
      <c r="B81" s="114">
        <v>18</v>
      </c>
      <c r="C81" s="17" t="s">
        <v>160</v>
      </c>
      <c r="D81" s="17">
        <v>1062</v>
      </c>
      <c r="E81" s="46" t="s">
        <v>161</v>
      </c>
      <c r="F81" s="47">
        <v>10</v>
      </c>
      <c r="G81" s="48">
        <v>6</v>
      </c>
      <c r="H81" s="47">
        <f t="shared" si="8"/>
        <v>4</v>
      </c>
      <c r="I81" s="49">
        <f t="shared" si="7"/>
        <v>0.6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</row>
    <row r="82" spans="1:25" ht="14.25">
      <c r="A82" s="113"/>
      <c r="B82" s="114"/>
      <c r="C82" s="52" t="s">
        <v>162</v>
      </c>
      <c r="D82" s="17">
        <v>2969</v>
      </c>
      <c r="E82" s="46" t="s">
        <v>163</v>
      </c>
      <c r="F82" s="47">
        <v>10</v>
      </c>
      <c r="G82" s="48">
        <v>6</v>
      </c>
      <c r="H82" s="47">
        <f t="shared" si="8"/>
        <v>4</v>
      </c>
      <c r="I82" s="49">
        <f t="shared" si="7"/>
        <v>0.6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</row>
    <row r="83" spans="1:25" ht="14.25">
      <c r="A83" s="113"/>
      <c r="B83" s="45">
        <v>19</v>
      </c>
      <c r="C83" s="17" t="s">
        <v>164</v>
      </c>
      <c r="D83" s="17">
        <v>10079</v>
      </c>
      <c r="E83" s="46" t="s">
        <v>165</v>
      </c>
      <c r="F83" s="47">
        <v>5</v>
      </c>
      <c r="G83" s="48">
        <v>5</v>
      </c>
      <c r="H83" s="47">
        <f t="shared" si="8"/>
        <v>0</v>
      </c>
      <c r="I83" s="49">
        <f t="shared" si="7"/>
        <v>1</v>
      </c>
      <c r="J83" s="50"/>
      <c r="K83" s="48"/>
      <c r="L83" s="47"/>
      <c r="M83" s="49"/>
      <c r="N83" s="47"/>
      <c r="O83" s="48"/>
      <c r="P83" s="47"/>
      <c r="Q83" s="49"/>
      <c r="R83" s="49"/>
      <c r="S83" s="51"/>
      <c r="T83" s="49"/>
      <c r="U83" s="49"/>
    </row>
    <row r="84" spans="1:25" ht="14.25">
      <c r="A84" s="113"/>
      <c r="B84" s="114">
        <v>22</v>
      </c>
      <c r="C84" s="99" t="s">
        <v>166</v>
      </c>
      <c r="D84" s="17">
        <v>9998</v>
      </c>
      <c r="E84" s="46" t="s">
        <v>167</v>
      </c>
      <c r="F84" s="47">
        <v>9</v>
      </c>
      <c r="G84" s="48">
        <v>6</v>
      </c>
      <c r="H84" s="47">
        <f t="shared" si="8"/>
        <v>3</v>
      </c>
      <c r="I84" s="49">
        <f t="shared" si="7"/>
        <v>0.66666666666666663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</row>
    <row r="85" spans="1:25" ht="14.25">
      <c r="A85" s="113"/>
      <c r="B85" s="114"/>
      <c r="C85" s="99"/>
      <c r="D85" s="17">
        <v>10014</v>
      </c>
      <c r="E85" s="46" t="s">
        <v>168</v>
      </c>
      <c r="F85" s="47">
        <v>8</v>
      </c>
      <c r="G85" s="48">
        <v>4</v>
      </c>
      <c r="H85" s="47">
        <f t="shared" si="8"/>
        <v>4</v>
      </c>
      <c r="I85" s="49">
        <f t="shared" si="7"/>
        <v>0.5</v>
      </c>
      <c r="J85" s="50"/>
      <c r="K85" s="48"/>
      <c r="L85" s="47"/>
      <c r="M85" s="49"/>
      <c r="N85" s="47">
        <v>2</v>
      </c>
      <c r="O85" s="48">
        <v>1</v>
      </c>
      <c r="P85" s="47">
        <f>N85-O85</f>
        <v>1</v>
      </c>
      <c r="Q85" s="49">
        <f>O85/N85</f>
        <v>0.5</v>
      </c>
      <c r="R85" s="49"/>
      <c r="S85" s="51"/>
      <c r="T85" s="49"/>
      <c r="U85" s="49"/>
    </row>
    <row r="86" spans="1:25" ht="12.75" customHeight="1">
      <c r="A86" s="115" t="s">
        <v>169</v>
      </c>
      <c r="B86" s="115"/>
      <c r="C86" s="115"/>
      <c r="D86" s="115"/>
      <c r="E86" s="115"/>
      <c r="F86" s="27">
        <f>SUM(F72:F85)</f>
        <v>171</v>
      </c>
      <c r="G86" s="27">
        <f>SUM(G72:G85)</f>
        <v>111</v>
      </c>
      <c r="H86" s="27">
        <f>SUM(H72:H85)</f>
        <v>60</v>
      </c>
      <c r="I86" s="28">
        <f t="shared" si="7"/>
        <v>0.64912280701754388</v>
      </c>
      <c r="J86" s="27">
        <f>SUM(J72:J85)</f>
        <v>11</v>
      </c>
      <c r="K86" s="27">
        <f>SUM(K72:K85)</f>
        <v>4</v>
      </c>
      <c r="L86" s="27">
        <f>J86-K86</f>
        <v>7</v>
      </c>
      <c r="M86" s="28">
        <f>K86/J86</f>
        <v>0.36363636363636365</v>
      </c>
      <c r="N86" s="27">
        <f>SUM(N72:N85)</f>
        <v>29</v>
      </c>
      <c r="O86" s="27">
        <f>SUM(O72:O85)</f>
        <v>11</v>
      </c>
      <c r="P86" s="27">
        <f>SUM(P72:P85)</f>
        <v>18</v>
      </c>
      <c r="Q86" s="28">
        <f>O86/N86</f>
        <v>0.37931034482758619</v>
      </c>
      <c r="R86" s="28"/>
      <c r="S86" s="28"/>
      <c r="T86" s="28"/>
      <c r="U86" s="28"/>
      <c r="V86" s="44"/>
      <c r="W86" s="44"/>
      <c r="X86" s="44"/>
      <c r="Y86" s="44"/>
    </row>
    <row r="87" spans="1:25" ht="12.75" customHeight="1">
      <c r="A87" s="115" t="s">
        <v>170</v>
      </c>
      <c r="B87" s="115"/>
      <c r="C87" s="115"/>
      <c r="D87" s="115"/>
      <c r="E87" s="115"/>
      <c r="F87" s="27">
        <f>F38+F54+F71+F86</f>
        <v>905</v>
      </c>
      <c r="G87" s="27">
        <f>G38+G54+G71+G86</f>
        <v>678</v>
      </c>
      <c r="H87" s="27">
        <f>H38+H54+H71+H86</f>
        <v>227</v>
      </c>
      <c r="I87" s="28">
        <f t="shared" si="7"/>
        <v>0.74917127071823209</v>
      </c>
      <c r="J87" s="27">
        <f>J38+J54+J71+J86</f>
        <v>52</v>
      </c>
      <c r="K87" s="27">
        <f>K38+K54+K71+K86</f>
        <v>24</v>
      </c>
      <c r="L87" s="27">
        <f>L38+L54+L71+L86</f>
        <v>28</v>
      </c>
      <c r="M87" s="28">
        <f>K87/J87</f>
        <v>0.46153846153846156</v>
      </c>
      <c r="N87" s="27">
        <f>N38+N54+N71+N86</f>
        <v>172</v>
      </c>
      <c r="O87" s="27">
        <f>O38+O54+O71+O86</f>
        <v>82</v>
      </c>
      <c r="P87" s="27">
        <f>P38+P54+P71+P86</f>
        <v>91</v>
      </c>
      <c r="Q87" s="28">
        <f>O87/N87</f>
        <v>0.47674418604651164</v>
      </c>
      <c r="R87" s="53">
        <f>R38+R54</f>
        <v>3</v>
      </c>
      <c r="S87" s="53">
        <f>S38+S54</f>
        <v>3</v>
      </c>
      <c r="T87" s="53">
        <f>T38+T54</f>
        <v>0</v>
      </c>
      <c r="U87" s="28">
        <f>S87/R87</f>
        <v>1</v>
      </c>
      <c r="V87" s="44"/>
      <c r="W87" s="44"/>
      <c r="X87" s="44"/>
      <c r="Y87" s="44"/>
    </row>
    <row r="88" spans="1:25" ht="15" customHeight="1">
      <c r="A88" s="116" t="s">
        <v>171</v>
      </c>
      <c r="B88" s="116"/>
      <c r="C88" s="116"/>
      <c r="D88" s="116"/>
      <c r="E88" s="116"/>
      <c r="F88" s="54"/>
      <c r="G88" s="55"/>
      <c r="H88" s="54"/>
      <c r="I88" s="54"/>
      <c r="J88" s="54"/>
      <c r="K88" s="54"/>
      <c r="L88" s="54"/>
      <c r="M88" s="54"/>
      <c r="N88" s="54"/>
      <c r="O88" s="55"/>
      <c r="P88" s="54"/>
      <c r="Q88" s="56"/>
      <c r="R88" s="56"/>
      <c r="S88" s="56"/>
      <c r="T88" s="56"/>
      <c r="U88" s="56"/>
    </row>
    <row r="89" spans="1:25" ht="14.25"/>
    <row r="90" spans="1:25" ht="14.25">
      <c r="A90" s="117" t="s">
        <v>172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</row>
    <row r="91" spans="1:25" ht="14.25">
      <c r="A91" s="97" t="s">
        <v>39</v>
      </c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</row>
    <row r="92" spans="1:25" ht="12.75" customHeight="1">
      <c r="A92" s="98" t="s">
        <v>40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</row>
    <row r="93" spans="1:25" ht="12.75" customHeight="1">
      <c r="A93" s="99" t="s">
        <v>257</v>
      </c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</row>
    <row r="94" spans="1:25" ht="12.75" customHeight="1">
      <c r="A94" s="118" t="s">
        <v>42</v>
      </c>
      <c r="B94" s="118"/>
      <c r="C94" s="118"/>
      <c r="D94" s="118"/>
      <c r="E94" s="118"/>
      <c r="F94" s="102" t="s">
        <v>6</v>
      </c>
      <c r="G94" s="102"/>
      <c r="H94" s="102"/>
      <c r="I94" s="102"/>
      <c r="J94" s="102"/>
      <c r="K94" s="102"/>
      <c r="L94" s="102"/>
      <c r="M94" s="102"/>
      <c r="N94" s="102" t="s">
        <v>7</v>
      </c>
      <c r="O94" s="102"/>
      <c r="P94" s="102"/>
      <c r="Q94" s="102"/>
      <c r="R94" s="102"/>
      <c r="S94" s="102"/>
      <c r="T94" s="102"/>
      <c r="U94" s="102"/>
      <c r="V94" s="102" t="s">
        <v>174</v>
      </c>
      <c r="W94" s="102"/>
      <c r="X94" s="102"/>
      <c r="Y94" s="102"/>
    </row>
    <row r="95" spans="1:25" ht="12.75" customHeight="1">
      <c r="A95" s="118"/>
      <c r="B95" s="118"/>
      <c r="C95" s="118"/>
      <c r="D95" s="118"/>
      <c r="E95" s="118"/>
      <c r="F95" s="102" t="s">
        <v>48</v>
      </c>
      <c r="G95" s="102"/>
      <c r="H95" s="102"/>
      <c r="I95" s="102"/>
      <c r="J95" s="102" t="s">
        <v>49</v>
      </c>
      <c r="K95" s="102"/>
      <c r="L95" s="102"/>
      <c r="M95" s="102"/>
      <c r="N95" s="102" t="s">
        <v>48</v>
      </c>
      <c r="O95" s="102"/>
      <c r="P95" s="102"/>
      <c r="Q95" s="102"/>
      <c r="R95" s="102" t="s">
        <v>49</v>
      </c>
      <c r="S95" s="102"/>
      <c r="T95" s="102"/>
      <c r="U95" s="102"/>
      <c r="V95" s="102"/>
      <c r="W95" s="102"/>
      <c r="X95" s="102"/>
      <c r="Y95" s="102"/>
    </row>
    <row r="96" spans="1:25" ht="14.25">
      <c r="A96" s="118"/>
      <c r="B96" s="118"/>
      <c r="C96" s="118"/>
      <c r="D96" s="118"/>
      <c r="E96" s="118"/>
      <c r="F96" s="19" t="s">
        <v>50</v>
      </c>
      <c r="G96" s="19" t="s">
        <v>51</v>
      </c>
      <c r="H96" s="19" t="s">
        <v>52</v>
      </c>
      <c r="I96" s="19" t="s">
        <v>53</v>
      </c>
      <c r="J96" s="19" t="s">
        <v>50</v>
      </c>
      <c r="K96" s="19" t="s">
        <v>51</v>
      </c>
      <c r="L96" s="19" t="s">
        <v>52</v>
      </c>
      <c r="M96" s="19" t="s">
        <v>53</v>
      </c>
      <c r="N96" s="19" t="s">
        <v>50</v>
      </c>
      <c r="O96" s="19" t="s">
        <v>51</v>
      </c>
      <c r="P96" s="19" t="s">
        <v>52</v>
      </c>
      <c r="Q96" s="19" t="s">
        <v>53</v>
      </c>
      <c r="R96" s="19" t="s">
        <v>50</v>
      </c>
      <c r="S96" s="19" t="s">
        <v>51</v>
      </c>
      <c r="T96" s="19" t="s">
        <v>52</v>
      </c>
      <c r="U96" s="19" t="s">
        <v>53</v>
      </c>
      <c r="V96" s="19" t="s">
        <v>50</v>
      </c>
      <c r="W96" s="19" t="s">
        <v>51</v>
      </c>
      <c r="X96" s="19" t="s">
        <v>52</v>
      </c>
      <c r="Y96" s="19" t="s">
        <v>53</v>
      </c>
    </row>
    <row r="97" spans="1:25" ht="18">
      <c r="A97" s="119" t="s">
        <v>54</v>
      </c>
      <c r="B97" s="119"/>
      <c r="C97" s="119"/>
      <c r="D97" s="119"/>
      <c r="E97" s="119"/>
      <c r="F97" s="58">
        <f t="shared" ref="F97:U97" si="9">F38</f>
        <v>410</v>
      </c>
      <c r="G97" s="58">
        <f t="shared" si="9"/>
        <v>315</v>
      </c>
      <c r="H97" s="58">
        <f t="shared" si="9"/>
        <v>95</v>
      </c>
      <c r="I97" s="59">
        <f t="shared" si="9"/>
        <v>0.76829268292682928</v>
      </c>
      <c r="J97" s="58">
        <f t="shared" si="9"/>
        <v>14</v>
      </c>
      <c r="K97" s="58">
        <f t="shared" si="9"/>
        <v>0</v>
      </c>
      <c r="L97" s="58">
        <f t="shared" si="9"/>
        <v>14</v>
      </c>
      <c r="M97" s="59">
        <f t="shared" si="9"/>
        <v>0</v>
      </c>
      <c r="N97" s="58">
        <f t="shared" si="9"/>
        <v>103</v>
      </c>
      <c r="O97" s="58">
        <f t="shared" si="9"/>
        <v>50</v>
      </c>
      <c r="P97" s="58">
        <f t="shared" si="9"/>
        <v>53</v>
      </c>
      <c r="Q97" s="59">
        <f t="shared" si="9"/>
        <v>0.4854368932038835</v>
      </c>
      <c r="R97" s="58">
        <f t="shared" si="9"/>
        <v>3</v>
      </c>
      <c r="S97" s="58">
        <f t="shared" si="9"/>
        <v>3</v>
      </c>
      <c r="T97" s="58">
        <f t="shared" si="9"/>
        <v>0</v>
      </c>
      <c r="U97" s="59">
        <f t="shared" si="9"/>
        <v>1</v>
      </c>
      <c r="V97" s="58">
        <f t="shared" ref="V97:W101" si="10">F97+J97+N97+R97</f>
        <v>530</v>
      </c>
      <c r="W97" s="58">
        <f t="shared" si="10"/>
        <v>368</v>
      </c>
      <c r="X97" s="58">
        <f>V97-W97</f>
        <v>162</v>
      </c>
      <c r="Y97" s="59">
        <f>W97/V97</f>
        <v>0.69433962264150939</v>
      </c>
    </row>
    <row r="98" spans="1:25" ht="18">
      <c r="A98" s="120" t="s">
        <v>99</v>
      </c>
      <c r="B98" s="120"/>
      <c r="C98" s="120"/>
      <c r="D98" s="120"/>
      <c r="E98" s="120"/>
      <c r="F98" s="60">
        <f t="shared" ref="F98:U98" si="11">F54</f>
        <v>169</v>
      </c>
      <c r="G98" s="60">
        <f t="shared" si="11"/>
        <v>134</v>
      </c>
      <c r="H98" s="60">
        <f t="shared" si="11"/>
        <v>35</v>
      </c>
      <c r="I98" s="61">
        <f t="shared" si="11"/>
        <v>0.79289940828402372</v>
      </c>
      <c r="J98" s="60">
        <f t="shared" si="11"/>
        <v>22</v>
      </c>
      <c r="K98" s="60">
        <f t="shared" si="11"/>
        <v>17</v>
      </c>
      <c r="L98" s="60">
        <f t="shared" si="11"/>
        <v>5</v>
      </c>
      <c r="M98" s="61">
        <f t="shared" si="11"/>
        <v>0.77272727272727271</v>
      </c>
      <c r="N98" s="60">
        <f t="shared" si="11"/>
        <v>20</v>
      </c>
      <c r="O98" s="60">
        <f t="shared" si="11"/>
        <v>10</v>
      </c>
      <c r="P98" s="60">
        <f t="shared" si="11"/>
        <v>10</v>
      </c>
      <c r="Q98" s="61">
        <f t="shared" si="11"/>
        <v>0.5</v>
      </c>
      <c r="R98" s="60">
        <f t="shared" si="11"/>
        <v>0</v>
      </c>
      <c r="S98" s="60">
        <f t="shared" si="11"/>
        <v>0</v>
      </c>
      <c r="T98" s="60">
        <f t="shared" si="11"/>
        <v>0</v>
      </c>
      <c r="U98" s="61" t="e">
        <f t="shared" si="11"/>
        <v>#DIV/0!</v>
      </c>
      <c r="V98" s="58">
        <f t="shared" si="10"/>
        <v>211</v>
      </c>
      <c r="W98" s="58">
        <f t="shared" si="10"/>
        <v>161</v>
      </c>
      <c r="X98" s="58">
        <f>V98-W98</f>
        <v>50</v>
      </c>
      <c r="Y98" s="59">
        <f>W98/V98</f>
        <v>0.76303317535545023</v>
      </c>
    </row>
    <row r="99" spans="1:25" ht="18" customHeight="1">
      <c r="A99" s="121" t="s">
        <v>123</v>
      </c>
      <c r="B99" s="121"/>
      <c r="C99" s="121"/>
      <c r="D99" s="121"/>
      <c r="E99" s="121"/>
      <c r="F99" s="62">
        <f t="shared" ref="F99:Q99" si="12">F71</f>
        <v>155</v>
      </c>
      <c r="G99" s="62">
        <f t="shared" si="12"/>
        <v>118</v>
      </c>
      <c r="H99" s="62">
        <f t="shared" si="12"/>
        <v>37</v>
      </c>
      <c r="I99" s="63">
        <f t="shared" si="12"/>
        <v>0.76129032258064511</v>
      </c>
      <c r="J99" s="62">
        <f t="shared" si="12"/>
        <v>5</v>
      </c>
      <c r="K99" s="62">
        <f t="shared" si="12"/>
        <v>3</v>
      </c>
      <c r="L99" s="62">
        <f t="shared" si="12"/>
        <v>2</v>
      </c>
      <c r="M99" s="63">
        <f t="shared" si="12"/>
        <v>0.6</v>
      </c>
      <c r="N99" s="62">
        <f t="shared" si="12"/>
        <v>20</v>
      </c>
      <c r="O99" s="62">
        <f t="shared" si="12"/>
        <v>11</v>
      </c>
      <c r="P99" s="62">
        <f t="shared" si="12"/>
        <v>10</v>
      </c>
      <c r="Q99" s="63">
        <f t="shared" si="12"/>
        <v>0.55000000000000004</v>
      </c>
      <c r="R99" s="63"/>
      <c r="S99" s="63"/>
      <c r="T99" s="63"/>
      <c r="U99" s="63"/>
      <c r="V99" s="58">
        <f t="shared" si="10"/>
        <v>180</v>
      </c>
      <c r="W99" s="58">
        <f t="shared" si="10"/>
        <v>132</v>
      </c>
      <c r="X99" s="58">
        <f>V99-W99</f>
        <v>48</v>
      </c>
      <c r="Y99" s="59">
        <f>W99/V99</f>
        <v>0.73333333333333328</v>
      </c>
    </row>
    <row r="100" spans="1:25" ht="18" customHeight="1">
      <c r="A100" s="122" t="s">
        <v>146</v>
      </c>
      <c r="B100" s="122"/>
      <c r="C100" s="122"/>
      <c r="D100" s="122"/>
      <c r="E100" s="122"/>
      <c r="F100" s="64">
        <f t="shared" ref="F100:Q100" si="13">F86</f>
        <v>171</v>
      </c>
      <c r="G100" s="64">
        <f t="shared" si="13"/>
        <v>111</v>
      </c>
      <c r="H100" s="64">
        <f t="shared" si="13"/>
        <v>60</v>
      </c>
      <c r="I100" s="65">
        <f t="shared" si="13"/>
        <v>0.64912280701754388</v>
      </c>
      <c r="J100" s="64">
        <f t="shared" si="13"/>
        <v>11</v>
      </c>
      <c r="K100" s="64">
        <f t="shared" si="13"/>
        <v>4</v>
      </c>
      <c r="L100" s="64">
        <f t="shared" si="13"/>
        <v>7</v>
      </c>
      <c r="M100" s="65">
        <f t="shared" si="13"/>
        <v>0.36363636363636365</v>
      </c>
      <c r="N100" s="64">
        <f t="shared" si="13"/>
        <v>29</v>
      </c>
      <c r="O100" s="64">
        <f t="shared" si="13"/>
        <v>11</v>
      </c>
      <c r="P100" s="64">
        <f t="shared" si="13"/>
        <v>18</v>
      </c>
      <c r="Q100" s="65">
        <f t="shared" si="13"/>
        <v>0.37931034482758619</v>
      </c>
      <c r="R100" s="65"/>
      <c r="S100" s="65"/>
      <c r="T100" s="65"/>
      <c r="U100" s="65"/>
      <c r="V100" s="58">
        <f t="shared" si="10"/>
        <v>211</v>
      </c>
      <c r="W100" s="58">
        <f t="shared" si="10"/>
        <v>126</v>
      </c>
      <c r="X100" s="58">
        <f>V100-W100</f>
        <v>85</v>
      </c>
      <c r="Y100" s="59">
        <f>W100/V100</f>
        <v>0.59715639810426535</v>
      </c>
    </row>
    <row r="101" spans="1:25" ht="20.25" customHeight="1">
      <c r="A101" s="123" t="s">
        <v>175</v>
      </c>
      <c r="B101" s="123"/>
      <c r="C101" s="123"/>
      <c r="D101" s="123"/>
      <c r="E101" s="123"/>
      <c r="F101" s="18">
        <f t="shared" ref="F101:Q101" si="14">F87</f>
        <v>905</v>
      </c>
      <c r="G101" s="18">
        <f t="shared" si="14"/>
        <v>678</v>
      </c>
      <c r="H101" s="18">
        <f t="shared" si="14"/>
        <v>227</v>
      </c>
      <c r="I101" s="66">
        <f t="shared" si="14"/>
        <v>0.74917127071823209</v>
      </c>
      <c r="J101" s="18">
        <f t="shared" si="14"/>
        <v>52</v>
      </c>
      <c r="K101" s="18">
        <f t="shared" si="14"/>
        <v>24</v>
      </c>
      <c r="L101" s="18">
        <f t="shared" si="14"/>
        <v>28</v>
      </c>
      <c r="M101" s="66">
        <f t="shared" si="14"/>
        <v>0.46153846153846156</v>
      </c>
      <c r="N101" s="18">
        <f t="shared" si="14"/>
        <v>172</v>
      </c>
      <c r="O101" s="18">
        <f t="shared" si="14"/>
        <v>82</v>
      </c>
      <c r="P101" s="18">
        <f t="shared" si="14"/>
        <v>91</v>
      </c>
      <c r="Q101" s="66">
        <f t="shared" si="14"/>
        <v>0.47674418604651164</v>
      </c>
      <c r="R101" s="67">
        <f>R87</f>
        <v>3</v>
      </c>
      <c r="S101" s="67">
        <f>S87</f>
        <v>3</v>
      </c>
      <c r="T101" s="67">
        <f>T87</f>
        <v>0</v>
      </c>
      <c r="U101" s="66">
        <f>U87</f>
        <v>1</v>
      </c>
      <c r="V101" s="58">
        <f t="shared" si="10"/>
        <v>1132</v>
      </c>
      <c r="W101" s="58">
        <f t="shared" si="10"/>
        <v>787</v>
      </c>
      <c r="X101" s="58">
        <f>V101-W101</f>
        <v>345</v>
      </c>
      <c r="Y101" s="59">
        <f>W101/V101</f>
        <v>0.69522968197879864</v>
      </c>
    </row>
    <row r="102" spans="1:25" ht="15" customHeight="1">
      <c r="A102" s="116" t="s">
        <v>171</v>
      </c>
      <c r="B102" s="116"/>
      <c r="C102" s="116"/>
      <c r="D102" s="116"/>
      <c r="E102" s="116"/>
      <c r="F102" s="54"/>
      <c r="G102" s="55"/>
      <c r="H102" s="54"/>
      <c r="I102" s="54"/>
      <c r="J102" s="54"/>
      <c r="K102" s="54"/>
      <c r="L102" s="54"/>
      <c r="M102" s="54"/>
      <c r="N102" s="54"/>
      <c r="O102" s="55"/>
      <c r="P102" s="54"/>
      <c r="Q102" s="56"/>
      <c r="R102" s="56"/>
      <c r="S102" s="56"/>
      <c r="T102" s="56"/>
      <c r="U102" s="56"/>
    </row>
    <row r="103" spans="1:25" ht="14.25"/>
    <row r="104" spans="1:25" ht="14.25"/>
    <row r="105" spans="1:25" ht="14.25"/>
    <row r="106" spans="1:25" ht="14.25"/>
    <row r="107" spans="1:25" ht="14.25"/>
    <row r="108" spans="1:25" ht="14.25"/>
    <row r="109" spans="1:25" ht="14.25"/>
    <row r="110" spans="1:25" ht="14.25"/>
    <row r="111" spans="1:25" ht="14.25"/>
    <row r="112" spans="1:25" ht="18">
      <c r="E112" s="124" t="s">
        <v>258</v>
      </c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</row>
    <row r="113" spans="5:20" ht="18" customHeight="1">
      <c r="E113" s="125" t="s">
        <v>1</v>
      </c>
      <c r="F113" s="125"/>
      <c r="G113" s="125"/>
      <c r="H113" s="125"/>
      <c r="I113" s="126" t="s">
        <v>2</v>
      </c>
      <c r="J113" s="126"/>
      <c r="K113" s="126"/>
      <c r="L113" s="127" t="s">
        <v>3</v>
      </c>
      <c r="M113" s="127"/>
      <c r="N113" s="127"/>
      <c r="O113" s="126" t="s">
        <v>4</v>
      </c>
      <c r="P113" s="126"/>
      <c r="Q113" s="126"/>
      <c r="R113" s="127" t="s">
        <v>5</v>
      </c>
      <c r="S113" s="127"/>
      <c r="T113" s="127"/>
    </row>
    <row r="114" spans="5:20" ht="15.75" customHeight="1">
      <c r="E114" s="128" t="s">
        <v>6</v>
      </c>
      <c r="F114" s="128"/>
      <c r="G114" s="128"/>
      <c r="H114" s="128"/>
      <c r="I114" s="129">
        <f>F87+J87</f>
        <v>957</v>
      </c>
      <c r="J114" s="129"/>
      <c r="K114" s="129"/>
      <c r="L114" s="130">
        <f>G87+K87</f>
        <v>702</v>
      </c>
      <c r="M114" s="130"/>
      <c r="N114" s="130"/>
      <c r="O114" s="130">
        <f>I114-L114</f>
        <v>255</v>
      </c>
      <c r="P114" s="130"/>
      <c r="Q114" s="130"/>
      <c r="R114" s="131">
        <f>L114/I114</f>
        <v>0.73354231974921635</v>
      </c>
      <c r="S114" s="131"/>
      <c r="T114" s="131"/>
    </row>
    <row r="115" spans="5:20" ht="15.75" customHeight="1">
      <c r="E115" s="128" t="s">
        <v>7</v>
      </c>
      <c r="F115" s="128"/>
      <c r="G115" s="128"/>
      <c r="H115" s="128"/>
      <c r="I115" s="129">
        <f>N87+R87</f>
        <v>175</v>
      </c>
      <c r="J115" s="129"/>
      <c r="K115" s="129"/>
      <c r="L115" s="130">
        <f>O87+S87</f>
        <v>85</v>
      </c>
      <c r="M115" s="130"/>
      <c r="N115" s="130"/>
      <c r="O115" s="130">
        <f>I115-L115</f>
        <v>90</v>
      </c>
      <c r="P115" s="130"/>
      <c r="Q115" s="130"/>
      <c r="R115" s="131">
        <f>L115/I115</f>
        <v>0.48571428571428571</v>
      </c>
      <c r="S115" s="131"/>
      <c r="T115" s="131"/>
    </row>
    <row r="116" spans="5:20" ht="15.75" customHeight="1">
      <c r="E116" s="128" t="s">
        <v>8</v>
      </c>
      <c r="F116" s="128"/>
      <c r="G116" s="128"/>
      <c r="H116" s="128"/>
      <c r="I116" s="129">
        <f>SUM(I114:I115)</f>
        <v>1132</v>
      </c>
      <c r="J116" s="129"/>
      <c r="K116" s="129"/>
      <c r="L116" s="130">
        <f>SUM(L114:L115)</f>
        <v>787</v>
      </c>
      <c r="M116" s="130"/>
      <c r="N116" s="130"/>
      <c r="O116" s="130">
        <f>SUM(O114:O115)</f>
        <v>345</v>
      </c>
      <c r="P116" s="130"/>
      <c r="Q116" s="130"/>
      <c r="R116" s="131">
        <f>L116/I116</f>
        <v>0.69522968197879864</v>
      </c>
      <c r="S116" s="131"/>
      <c r="T116" s="131"/>
    </row>
    <row r="117" spans="5:20" ht="15" customHeight="1">
      <c r="E117" s="132" t="s">
        <v>176</v>
      </c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</row>
    <row r="118" spans="5:20" ht="14.25"/>
    <row r="119" spans="5:20" ht="14.25">
      <c r="E119" s="133" t="s">
        <v>177</v>
      </c>
      <c r="F119" s="133"/>
      <c r="G119" s="133"/>
      <c r="H119" s="133"/>
      <c r="I119" s="133"/>
      <c r="J119" s="133"/>
      <c r="K119" s="133"/>
      <c r="L119" s="133"/>
      <c r="M119" s="133"/>
    </row>
    <row r="120" spans="5:20" ht="12.75" customHeight="1">
      <c r="E120" s="68"/>
      <c r="F120" s="133" t="s">
        <v>178</v>
      </c>
      <c r="G120" s="133"/>
      <c r="H120" s="133"/>
      <c r="I120" s="133"/>
      <c r="J120" s="133" t="s">
        <v>179</v>
      </c>
      <c r="K120" s="133"/>
      <c r="L120" s="133"/>
      <c r="M120" s="133"/>
    </row>
    <row r="121" spans="5:20" ht="25.5">
      <c r="E121" s="69"/>
      <c r="F121" s="70" t="s">
        <v>180</v>
      </c>
      <c r="G121" s="70" t="s">
        <v>181</v>
      </c>
      <c r="H121" s="70" t="s">
        <v>182</v>
      </c>
      <c r="I121" s="70" t="s">
        <v>183</v>
      </c>
      <c r="J121" s="70" t="s">
        <v>180</v>
      </c>
      <c r="K121" s="70" t="s">
        <v>181</v>
      </c>
      <c r="L121" s="70" t="s">
        <v>182</v>
      </c>
      <c r="M121" s="70" t="s">
        <v>183</v>
      </c>
    </row>
    <row r="122" spans="5:20" ht="14.25">
      <c r="E122" s="68" t="s">
        <v>54</v>
      </c>
      <c r="F122" s="71">
        <v>1949</v>
      </c>
      <c r="G122" s="71">
        <v>764</v>
      </c>
      <c r="H122" s="71">
        <f>F122-G122</f>
        <v>1185</v>
      </c>
      <c r="I122" s="72">
        <f>G122/F122</f>
        <v>0.39199589533093893</v>
      </c>
      <c r="J122" s="71">
        <v>422</v>
      </c>
      <c r="K122" s="71">
        <v>97</v>
      </c>
      <c r="L122" s="71">
        <f>J122-K122</f>
        <v>325</v>
      </c>
      <c r="M122" s="72">
        <f>K122/J122</f>
        <v>0.22985781990521326</v>
      </c>
    </row>
    <row r="123" spans="5:20" ht="14.25">
      <c r="E123" s="68" t="s">
        <v>99</v>
      </c>
      <c r="F123" s="71">
        <v>1355</v>
      </c>
      <c r="G123" s="71">
        <v>411</v>
      </c>
      <c r="H123" s="71">
        <f>F123-G123</f>
        <v>944</v>
      </c>
      <c r="I123" s="72">
        <f>G123/F123</f>
        <v>0.3033210332103321</v>
      </c>
      <c r="J123" s="71">
        <v>411</v>
      </c>
      <c r="K123" s="71">
        <v>73</v>
      </c>
      <c r="L123" s="71">
        <f>J123-K123</f>
        <v>338</v>
      </c>
      <c r="M123" s="72">
        <f>K123/J123</f>
        <v>0.17761557177615572</v>
      </c>
    </row>
    <row r="124" spans="5:20" ht="14.25">
      <c r="E124" s="68" t="s">
        <v>123</v>
      </c>
      <c r="F124" s="71">
        <v>1440</v>
      </c>
      <c r="G124" s="71">
        <v>486</v>
      </c>
      <c r="H124" s="71">
        <f>F124-G124</f>
        <v>954</v>
      </c>
      <c r="I124" s="72">
        <f>G124/F124</f>
        <v>0.33750000000000002</v>
      </c>
      <c r="J124" s="71">
        <v>373</v>
      </c>
      <c r="K124" s="71">
        <v>67</v>
      </c>
      <c r="L124" s="71">
        <f>J124-K124</f>
        <v>306</v>
      </c>
      <c r="M124" s="72">
        <f>K124/J124</f>
        <v>0.17962466487935658</v>
      </c>
    </row>
    <row r="125" spans="5:20" ht="14.25">
      <c r="E125" s="68" t="s">
        <v>146</v>
      </c>
      <c r="F125" s="71">
        <v>1937</v>
      </c>
      <c r="G125" s="71">
        <v>745</v>
      </c>
      <c r="H125" s="71">
        <f>F125-G125</f>
        <v>1192</v>
      </c>
      <c r="I125" s="72">
        <f>G125/F125</f>
        <v>0.38461538461538464</v>
      </c>
      <c r="J125" s="71">
        <v>461</v>
      </c>
      <c r="K125" s="71">
        <v>70</v>
      </c>
      <c r="L125" s="71">
        <f>J125-K125</f>
        <v>391</v>
      </c>
      <c r="M125" s="72">
        <f>K125/J125</f>
        <v>0.15184381778741865</v>
      </c>
    </row>
    <row r="126" spans="5:20" ht="14.25">
      <c r="E126" s="68" t="s">
        <v>175</v>
      </c>
      <c r="F126" s="68">
        <f>F122+F123+F124+F125</f>
        <v>6681</v>
      </c>
      <c r="G126" s="68">
        <f>G122+G123+G124+G125</f>
        <v>2406</v>
      </c>
      <c r="H126" s="68">
        <f>H122+H123+H124+H125</f>
        <v>4275</v>
      </c>
      <c r="I126" s="73">
        <f>G126/F126</f>
        <v>0.36012572968118545</v>
      </c>
      <c r="J126" s="68">
        <f>J122+J123+J124+J125</f>
        <v>1667</v>
      </c>
      <c r="K126" s="68">
        <f>K122+K123+K124+K125</f>
        <v>307</v>
      </c>
      <c r="L126" s="68">
        <f>L122+L123+L124+L125</f>
        <v>1360</v>
      </c>
      <c r="M126" s="73">
        <f>K126/J126</f>
        <v>0.18416316736652669</v>
      </c>
    </row>
    <row r="127" spans="5:20" ht="14.25">
      <c r="E127" s="74" t="s">
        <v>184</v>
      </c>
      <c r="H127" s="75"/>
    </row>
    <row r="128" spans="5:20" ht="14.25">
      <c r="E128" s="74" t="s">
        <v>185</v>
      </c>
      <c r="H128" s="75"/>
    </row>
    <row r="138" spans="1:21" ht="12.75" customHeight="1">
      <c r="A138" s="114" t="s">
        <v>172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4.25">
      <c r="A139" s="114" t="s">
        <v>39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4.25">
      <c r="A140" s="114" t="s">
        <v>40</v>
      </c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</row>
    <row r="141" spans="1:21" ht="12.75" customHeight="1">
      <c r="A141" s="99" t="s">
        <v>256</v>
      </c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</row>
    <row r="142" spans="1:21" ht="12.75" customHeight="1">
      <c r="A142" s="118" t="s">
        <v>42</v>
      </c>
      <c r="B142" s="118"/>
      <c r="C142" s="118"/>
      <c r="D142" s="118"/>
      <c r="E142" s="118"/>
      <c r="F142" s="99" t="s">
        <v>187</v>
      </c>
      <c r="G142" s="99"/>
      <c r="H142" s="99"/>
      <c r="I142" s="99"/>
      <c r="J142" s="99"/>
      <c r="K142" s="99"/>
      <c r="L142" s="99"/>
      <c r="M142" s="99"/>
      <c r="N142" s="99" t="s">
        <v>188</v>
      </c>
      <c r="O142" s="99"/>
      <c r="P142" s="99"/>
      <c r="Q142" s="99"/>
      <c r="R142" s="99"/>
      <c r="S142" s="99"/>
      <c r="T142" s="99"/>
      <c r="U142" s="99"/>
    </row>
    <row r="143" spans="1:21" ht="12.75" customHeight="1">
      <c r="A143" s="118"/>
      <c r="B143" s="118"/>
      <c r="C143" s="118"/>
      <c r="D143" s="118"/>
      <c r="E143" s="118"/>
      <c r="F143" s="99" t="s">
        <v>189</v>
      </c>
      <c r="G143" s="99"/>
      <c r="H143" s="99"/>
      <c r="I143" s="99"/>
      <c r="J143" s="99" t="s">
        <v>190</v>
      </c>
      <c r="K143" s="99"/>
      <c r="L143" s="99"/>
      <c r="M143" s="99"/>
      <c r="N143" s="99" t="s">
        <v>189</v>
      </c>
      <c r="O143" s="99"/>
      <c r="P143" s="99"/>
      <c r="Q143" s="99"/>
      <c r="R143" s="99" t="s">
        <v>190</v>
      </c>
      <c r="S143" s="99"/>
      <c r="T143" s="99"/>
      <c r="U143" s="99"/>
    </row>
    <row r="144" spans="1:21" ht="18" customHeight="1">
      <c r="A144" s="134" t="s">
        <v>54</v>
      </c>
      <c r="B144" s="134"/>
      <c r="C144" s="134"/>
      <c r="D144" s="134"/>
      <c r="E144" s="134"/>
      <c r="F144" s="76">
        <f t="shared" ref="F144:G148" si="15">F97+J97</f>
        <v>424</v>
      </c>
      <c r="G144" s="76">
        <f t="shared" si="15"/>
        <v>315</v>
      </c>
      <c r="H144" s="76">
        <f>F144-G144</f>
        <v>109</v>
      </c>
      <c r="I144" s="77">
        <f>G144/F144</f>
        <v>0.74292452830188682</v>
      </c>
      <c r="J144" s="78">
        <f t="shared" ref="J144:K148" si="16">F122</f>
        <v>1949</v>
      </c>
      <c r="K144" s="78">
        <f t="shared" si="16"/>
        <v>764</v>
      </c>
      <c r="L144" s="79">
        <f>J144-K144</f>
        <v>1185</v>
      </c>
      <c r="M144" s="77">
        <f>K144/J144</f>
        <v>0.39199589533093893</v>
      </c>
      <c r="N144" s="76">
        <f t="shared" ref="N144:O148" si="17">N97+R97</f>
        <v>106</v>
      </c>
      <c r="O144" s="76">
        <f t="shared" si="17"/>
        <v>53</v>
      </c>
      <c r="P144" s="76">
        <f>N144-O144</f>
        <v>53</v>
      </c>
      <c r="Q144" s="77">
        <f>O144/N144</f>
        <v>0.5</v>
      </c>
      <c r="R144" s="78">
        <f t="shared" ref="R144:S148" si="18">J122</f>
        <v>422</v>
      </c>
      <c r="S144" s="78">
        <f t="shared" si="18"/>
        <v>97</v>
      </c>
      <c r="T144" s="79">
        <f>R144-S144</f>
        <v>325</v>
      </c>
      <c r="U144" s="77">
        <f>S144/R144</f>
        <v>0.22985781990521326</v>
      </c>
    </row>
    <row r="145" spans="1:21" ht="18" customHeight="1">
      <c r="A145" s="135" t="s">
        <v>99</v>
      </c>
      <c r="B145" s="135"/>
      <c r="C145" s="135"/>
      <c r="D145" s="135"/>
      <c r="E145" s="135"/>
      <c r="F145" s="80">
        <f t="shared" si="15"/>
        <v>191</v>
      </c>
      <c r="G145" s="80">
        <f t="shared" si="15"/>
        <v>151</v>
      </c>
      <c r="H145" s="80">
        <f>F145-G145</f>
        <v>40</v>
      </c>
      <c r="I145" s="81">
        <f>G145/F145</f>
        <v>0.79057591623036649</v>
      </c>
      <c r="J145" s="82">
        <f t="shared" si="16"/>
        <v>1355</v>
      </c>
      <c r="K145" s="82">
        <f t="shared" si="16"/>
        <v>411</v>
      </c>
      <c r="L145" s="83">
        <f>J145-K145</f>
        <v>944</v>
      </c>
      <c r="M145" s="81">
        <f>K145/J145</f>
        <v>0.3033210332103321</v>
      </c>
      <c r="N145" s="80">
        <f t="shared" si="17"/>
        <v>20</v>
      </c>
      <c r="O145" s="80">
        <f t="shared" si="17"/>
        <v>10</v>
      </c>
      <c r="P145" s="80">
        <f>N145-O145</f>
        <v>10</v>
      </c>
      <c r="Q145" s="81">
        <f>O145/N145</f>
        <v>0.5</v>
      </c>
      <c r="R145" s="82">
        <f t="shared" si="18"/>
        <v>411</v>
      </c>
      <c r="S145" s="82">
        <f t="shared" si="18"/>
        <v>73</v>
      </c>
      <c r="T145" s="83">
        <f>R145-S145</f>
        <v>338</v>
      </c>
      <c r="U145" s="81">
        <f>S145/R145</f>
        <v>0.17761557177615572</v>
      </c>
    </row>
    <row r="146" spans="1:21" ht="18">
      <c r="A146" s="136" t="s">
        <v>123</v>
      </c>
      <c r="B146" s="136"/>
      <c r="C146" s="136"/>
      <c r="D146" s="136"/>
      <c r="E146" s="136"/>
      <c r="F146" s="84">
        <f t="shared" si="15"/>
        <v>160</v>
      </c>
      <c r="G146" s="84">
        <f t="shared" si="15"/>
        <v>121</v>
      </c>
      <c r="H146" s="84">
        <f>F146-G146</f>
        <v>39</v>
      </c>
      <c r="I146" s="85">
        <f>G146/F146</f>
        <v>0.75624999999999998</v>
      </c>
      <c r="J146" s="86">
        <f t="shared" si="16"/>
        <v>1440</v>
      </c>
      <c r="K146" s="86">
        <f t="shared" si="16"/>
        <v>486</v>
      </c>
      <c r="L146" s="87">
        <f>J146-K146</f>
        <v>954</v>
      </c>
      <c r="M146" s="85">
        <f>K146/J146</f>
        <v>0.33750000000000002</v>
      </c>
      <c r="N146" s="84">
        <f t="shared" si="17"/>
        <v>20</v>
      </c>
      <c r="O146" s="84">
        <f t="shared" si="17"/>
        <v>11</v>
      </c>
      <c r="P146" s="84">
        <f>N146-O146</f>
        <v>9</v>
      </c>
      <c r="Q146" s="85">
        <f>O146/N146</f>
        <v>0.55000000000000004</v>
      </c>
      <c r="R146" s="86">
        <f t="shared" si="18"/>
        <v>373</v>
      </c>
      <c r="S146" s="86">
        <f t="shared" si="18"/>
        <v>67</v>
      </c>
      <c r="T146" s="87">
        <f>R146-S146</f>
        <v>306</v>
      </c>
      <c r="U146" s="85">
        <f>S146/R146</f>
        <v>0.17962466487935658</v>
      </c>
    </row>
    <row r="147" spans="1:21" ht="18" customHeight="1">
      <c r="A147" s="137" t="s">
        <v>146</v>
      </c>
      <c r="B147" s="137"/>
      <c r="C147" s="137"/>
      <c r="D147" s="137"/>
      <c r="E147" s="137"/>
      <c r="F147" s="88">
        <f t="shared" si="15"/>
        <v>182</v>
      </c>
      <c r="G147" s="88">
        <f t="shared" si="15"/>
        <v>115</v>
      </c>
      <c r="H147" s="88">
        <f>F147-G147</f>
        <v>67</v>
      </c>
      <c r="I147" s="89">
        <f>G147/F147</f>
        <v>0.63186813186813184</v>
      </c>
      <c r="J147" s="90">
        <f t="shared" si="16"/>
        <v>1937</v>
      </c>
      <c r="K147" s="90">
        <f t="shared" si="16"/>
        <v>745</v>
      </c>
      <c r="L147" s="91">
        <f>J147-K147</f>
        <v>1192</v>
      </c>
      <c r="M147" s="89">
        <f>K147/J147</f>
        <v>0.38461538461538464</v>
      </c>
      <c r="N147" s="88">
        <f t="shared" si="17"/>
        <v>29</v>
      </c>
      <c r="O147" s="88">
        <f t="shared" si="17"/>
        <v>11</v>
      </c>
      <c r="P147" s="88">
        <f>N147-O147</f>
        <v>18</v>
      </c>
      <c r="Q147" s="89">
        <f>O147/N147</f>
        <v>0.37931034482758619</v>
      </c>
      <c r="R147" s="90">
        <f t="shared" si="18"/>
        <v>461</v>
      </c>
      <c r="S147" s="90">
        <f t="shared" si="18"/>
        <v>70</v>
      </c>
      <c r="T147" s="91">
        <f>R147-S147</f>
        <v>391</v>
      </c>
      <c r="U147" s="89">
        <f>S147/R147</f>
        <v>0.15184381778741865</v>
      </c>
    </row>
    <row r="148" spans="1:21" ht="20.25">
      <c r="A148" s="138" t="s">
        <v>175</v>
      </c>
      <c r="B148" s="138"/>
      <c r="C148" s="138"/>
      <c r="D148" s="138"/>
      <c r="E148" s="138"/>
      <c r="F148" s="92">
        <f t="shared" si="15"/>
        <v>957</v>
      </c>
      <c r="G148" s="92">
        <f t="shared" si="15"/>
        <v>702</v>
      </c>
      <c r="H148" s="92">
        <f>F148-G148</f>
        <v>255</v>
      </c>
      <c r="I148" s="93">
        <f>G148/F148</f>
        <v>0.73354231974921635</v>
      </c>
      <c r="J148" s="94">
        <f t="shared" si="16"/>
        <v>6681</v>
      </c>
      <c r="K148" s="94">
        <f t="shared" si="16"/>
        <v>2406</v>
      </c>
      <c r="L148" s="95">
        <f>J148-K148</f>
        <v>4275</v>
      </c>
      <c r="M148" s="93">
        <f>K148/J148</f>
        <v>0.36012572968118545</v>
      </c>
      <c r="N148" s="92">
        <f t="shared" si="17"/>
        <v>175</v>
      </c>
      <c r="O148" s="92">
        <f t="shared" si="17"/>
        <v>85</v>
      </c>
      <c r="P148" s="92">
        <f>N148-O148</f>
        <v>90</v>
      </c>
      <c r="Q148" s="93">
        <f>O148/N148</f>
        <v>0.48571428571428571</v>
      </c>
      <c r="R148" s="94">
        <f t="shared" si="18"/>
        <v>1667</v>
      </c>
      <c r="S148" s="94">
        <f t="shared" si="18"/>
        <v>307</v>
      </c>
      <c r="T148" s="95">
        <f>R148-S148</f>
        <v>1360</v>
      </c>
      <c r="U148" s="93">
        <f>S148/R148</f>
        <v>0.18416316736652669</v>
      </c>
    </row>
  </sheetData>
  <mergeCells count="117">
    <mergeCell ref="A144:E144"/>
    <mergeCell ref="A145:E145"/>
    <mergeCell ref="A146:E146"/>
    <mergeCell ref="A147:E147"/>
    <mergeCell ref="A148:E148"/>
    <mergeCell ref="A141:U141"/>
    <mergeCell ref="A142:E143"/>
    <mergeCell ref="F142:M142"/>
    <mergeCell ref="N142:U142"/>
    <mergeCell ref="F143:I143"/>
    <mergeCell ref="J143:M143"/>
    <mergeCell ref="N143:Q143"/>
    <mergeCell ref="R143:U143"/>
    <mergeCell ref="E119:M119"/>
    <mergeCell ref="F120:I120"/>
    <mergeCell ref="J120:M120"/>
    <mergeCell ref="A138:U138"/>
    <mergeCell ref="A139:U139"/>
    <mergeCell ref="A140:U140"/>
    <mergeCell ref="E116:H116"/>
    <mergeCell ref="I116:K116"/>
    <mergeCell ref="L116:N116"/>
    <mergeCell ref="O116:Q116"/>
    <mergeCell ref="R116:T116"/>
    <mergeCell ref="E117:T117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2:T112"/>
    <mergeCell ref="E113:H113"/>
    <mergeCell ref="I113:K113"/>
    <mergeCell ref="L113:N113"/>
    <mergeCell ref="O113:Q113"/>
    <mergeCell ref="R113:T113"/>
    <mergeCell ref="A97:E97"/>
    <mergeCell ref="A98:E98"/>
    <mergeCell ref="A99:E99"/>
    <mergeCell ref="A100:E100"/>
    <mergeCell ref="A101:E101"/>
    <mergeCell ref="A102:E102"/>
    <mergeCell ref="A93:U93"/>
    <mergeCell ref="A94:E96"/>
    <mergeCell ref="F94:M94"/>
    <mergeCell ref="N94:U94"/>
    <mergeCell ref="V94:Y95"/>
    <mergeCell ref="F95:I95"/>
    <mergeCell ref="J95:M95"/>
    <mergeCell ref="N95:Q95"/>
    <mergeCell ref="R95:U95"/>
    <mergeCell ref="A86:E86"/>
    <mergeCell ref="A87:E87"/>
    <mergeCell ref="A88:E88"/>
    <mergeCell ref="A90:U90"/>
    <mergeCell ref="A91:U91"/>
    <mergeCell ref="A92:U92"/>
    <mergeCell ref="A71:E71"/>
    <mergeCell ref="A72:A85"/>
    <mergeCell ref="B72:B75"/>
    <mergeCell ref="C72:C73"/>
    <mergeCell ref="C74:C75"/>
    <mergeCell ref="B76:B80"/>
    <mergeCell ref="C76:C79"/>
    <mergeCell ref="B81:B82"/>
    <mergeCell ref="B84:B85"/>
    <mergeCell ref="C84:C85"/>
    <mergeCell ref="A54:E54"/>
    <mergeCell ref="A55:A70"/>
    <mergeCell ref="B55:B56"/>
    <mergeCell ref="C55:C56"/>
    <mergeCell ref="B57:B60"/>
    <mergeCell ref="C57:C60"/>
    <mergeCell ref="B61:B62"/>
    <mergeCell ref="C61:C62"/>
    <mergeCell ref="B64:B70"/>
    <mergeCell ref="C64:C69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C28:C31"/>
    <mergeCell ref="B33:B34"/>
    <mergeCell ref="C33:C34"/>
    <mergeCell ref="B35:B36"/>
    <mergeCell ref="C35:C36"/>
    <mergeCell ref="A38:E38"/>
    <mergeCell ref="N5:U5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A1:U1"/>
    <mergeCell ref="A2:U2"/>
    <mergeCell ref="A3:U3"/>
    <mergeCell ref="A4:U4"/>
    <mergeCell ref="A5:A7"/>
    <mergeCell ref="B5:B7"/>
    <mergeCell ref="C5:C7"/>
    <mergeCell ref="D5:D7"/>
    <mergeCell ref="E5:E7"/>
    <mergeCell ref="F5:M5"/>
  </mergeCells>
  <pageMargins left="0.511811023622047" right="0.511811023622047" top="1.082677165354331" bottom="1.082677165354331" header="0.78740157480314998" footer="0.78740157480314998"/>
  <pageSetup paperSize="0" fitToWidth="0" fitToHeight="0" pageOrder="overThenDown" horizontalDpi="0" verticalDpi="0" copies="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workbookViewId="0">
      <selection sqref="A1:U1"/>
    </sheetView>
  </sheetViews>
  <sheetFormatPr defaultRowHeight="12.75"/>
  <cols>
    <col min="1" max="2" width="8.375" customWidth="1"/>
    <col min="3" max="3" width="18.125" customWidth="1"/>
    <col min="4" max="4" width="8.375" customWidth="1"/>
    <col min="5" max="5" width="56.25" customWidth="1"/>
    <col min="6" max="64" width="8.375" customWidth="1"/>
    <col min="65" max="65" width="9" customWidth="1"/>
  </cols>
  <sheetData>
    <row r="1" spans="1:21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21" ht="12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1" ht="12.75" customHeight="1">
      <c r="A4" s="99" t="s">
        <v>259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</row>
    <row r="5" spans="1:21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</row>
    <row r="6" spans="1:21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</row>
    <row r="7" spans="1:21" ht="14.25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</row>
    <row r="8" spans="1:21" ht="14.25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14</v>
      </c>
      <c r="H8" s="23">
        <f>F8-G8</f>
        <v>0</v>
      </c>
      <c r="I8" s="25">
        <f>G8/F8</f>
        <v>1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</row>
    <row r="9" spans="1:21" ht="14.25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29</v>
      </c>
      <c r="G9" s="24">
        <v>29</v>
      </c>
      <c r="H9" s="23">
        <f>F9-G9</f>
        <v>0</v>
      </c>
      <c r="I9" s="25">
        <f>G9/F9</f>
        <v>1</v>
      </c>
      <c r="J9" s="26">
        <v>1</v>
      </c>
      <c r="K9" s="24"/>
      <c r="L9" s="23">
        <f>J9-K9</f>
        <v>1</v>
      </c>
      <c r="M9" s="25">
        <f>K9/J9</f>
        <v>0</v>
      </c>
      <c r="N9" s="23">
        <v>10</v>
      </c>
      <c r="O9" s="24">
        <v>10</v>
      </c>
      <c r="P9" s="23">
        <f>N9-O9</f>
        <v>0</v>
      </c>
      <c r="Q9" s="25">
        <f>O9/N9</f>
        <v>1</v>
      </c>
      <c r="R9" s="23"/>
      <c r="S9" s="24"/>
      <c r="T9" s="23"/>
      <c r="U9" s="25"/>
    </row>
    <row r="10" spans="1:21" ht="14.25">
      <c r="A10" s="103"/>
      <c r="B10" s="104"/>
      <c r="C10" s="105" t="s">
        <v>59</v>
      </c>
      <c r="D10" s="21">
        <v>1472</v>
      </c>
      <c r="E10" s="22" t="s">
        <v>60</v>
      </c>
      <c r="F10" s="23">
        <v>0</v>
      </c>
      <c r="G10" s="24">
        <v>0</v>
      </c>
      <c r="H10" s="23">
        <f>F10-G10</f>
        <v>0</v>
      </c>
      <c r="I10" s="25" t="e">
        <f>G10/F10</f>
        <v>#DIV/0!</v>
      </c>
      <c r="J10" s="26">
        <v>0</v>
      </c>
      <c r="K10" s="24"/>
      <c r="L10" s="23">
        <f>J10-K10</f>
        <v>0</v>
      </c>
      <c r="M10" s="25" t="e">
        <f>K10/J10</f>
        <v>#DIV/0!</v>
      </c>
      <c r="N10" s="23"/>
      <c r="O10" s="24"/>
      <c r="P10" s="23"/>
      <c r="Q10" s="25"/>
      <c r="R10" s="23"/>
      <c r="S10" s="24"/>
      <c r="T10" s="23"/>
      <c r="U10" s="25"/>
    </row>
    <row r="11" spans="1:21" ht="14.25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7</v>
      </c>
      <c r="P11" s="23">
        <f>N11-O11</f>
        <v>3</v>
      </c>
      <c r="Q11" s="25">
        <f>O11/N11</f>
        <v>0.7</v>
      </c>
      <c r="R11" s="23"/>
      <c r="S11" s="24"/>
      <c r="T11" s="23"/>
      <c r="U11" s="25"/>
    </row>
    <row r="12" spans="1:21" ht="14.25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43</v>
      </c>
      <c r="H12" s="23">
        <f t="shared" ref="H12:H18" si="0">F12-G12</f>
        <v>2</v>
      </c>
      <c r="I12" s="25">
        <f t="shared" ref="I12:I18" si="1">G12/F12</f>
        <v>0.9555555555555556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</row>
    <row r="13" spans="1:21" ht="14.25">
      <c r="A13" s="103"/>
      <c r="B13" s="104"/>
      <c r="C13" s="105"/>
      <c r="D13" s="21">
        <v>1482</v>
      </c>
      <c r="E13" s="22" t="s">
        <v>63</v>
      </c>
      <c r="F13" s="23">
        <v>43</v>
      </c>
      <c r="G13" s="24">
        <v>20</v>
      </c>
      <c r="H13" s="23">
        <f t="shared" si="0"/>
        <v>23</v>
      </c>
      <c r="I13" s="25">
        <f t="shared" si="1"/>
        <v>0.46511627906976744</v>
      </c>
      <c r="J13" s="26"/>
      <c r="K13" s="24"/>
      <c r="L13" s="23"/>
      <c r="M13" s="25"/>
      <c r="N13" s="23">
        <v>25</v>
      </c>
      <c r="O13" s="24">
        <v>1</v>
      </c>
      <c r="P13" s="23">
        <f>N13-O13</f>
        <v>24</v>
      </c>
      <c r="Q13" s="25">
        <f>O13/N13</f>
        <v>0.04</v>
      </c>
      <c r="R13" s="23"/>
      <c r="S13" s="24"/>
      <c r="T13" s="23"/>
      <c r="U13" s="25"/>
    </row>
    <row r="14" spans="1:21" ht="14.25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0"/>
        <v>0</v>
      </c>
      <c r="I14" s="25">
        <f t="shared" si="1"/>
        <v>1</v>
      </c>
      <c r="J14" s="26">
        <v>0</v>
      </c>
      <c r="K14" s="24"/>
      <c r="L14" s="23">
        <f>J14-K14</f>
        <v>0</v>
      </c>
      <c r="M14" s="25" t="e">
        <f>K14/J14</f>
        <v>#DIV/0!</v>
      </c>
      <c r="N14" s="23"/>
      <c r="O14" s="24"/>
      <c r="P14" s="23"/>
      <c r="Q14" s="25"/>
      <c r="R14" s="23"/>
      <c r="S14" s="24"/>
      <c r="T14" s="23"/>
      <c r="U14" s="25"/>
    </row>
    <row r="15" spans="1:21" ht="14.25">
      <c r="A15" s="103"/>
      <c r="B15" s="104"/>
      <c r="C15" s="105"/>
      <c r="D15" s="21"/>
      <c r="E15" s="22" t="s">
        <v>66</v>
      </c>
      <c r="F15" s="23">
        <v>10</v>
      </c>
      <c r="G15" s="24">
        <v>8</v>
      </c>
      <c r="H15" s="23">
        <f t="shared" si="0"/>
        <v>2</v>
      </c>
      <c r="I15" s="25">
        <f t="shared" si="1"/>
        <v>0.8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</row>
    <row r="16" spans="1:21" ht="14.25">
      <c r="A16" s="103"/>
      <c r="B16" s="104"/>
      <c r="C16" s="105"/>
      <c r="D16" s="21"/>
      <c r="E16" s="22" t="s">
        <v>67</v>
      </c>
      <c r="F16" s="23">
        <v>2</v>
      </c>
      <c r="G16" s="24">
        <v>1</v>
      </c>
      <c r="H16" s="23">
        <f t="shared" si="0"/>
        <v>1</v>
      </c>
      <c r="I16" s="25">
        <f t="shared" si="1"/>
        <v>0.5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</row>
    <row r="17" spans="1:21" ht="14.25">
      <c r="A17" s="103"/>
      <c r="B17" s="104"/>
      <c r="C17" s="105"/>
      <c r="D17" s="21"/>
      <c r="E17" s="22" t="s">
        <v>68</v>
      </c>
      <c r="F17" s="23">
        <v>23</v>
      </c>
      <c r="G17" s="24">
        <v>12</v>
      </c>
      <c r="H17" s="23">
        <f t="shared" si="0"/>
        <v>11</v>
      </c>
      <c r="I17" s="25">
        <f t="shared" si="1"/>
        <v>0.52173913043478259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</row>
    <row r="18" spans="1:21" ht="14.25">
      <c r="A18" s="103"/>
      <c r="B18" s="104"/>
      <c r="C18" s="105"/>
      <c r="D18" s="21"/>
      <c r="E18" s="22" t="s">
        <v>69</v>
      </c>
      <c r="F18" s="23">
        <v>30</v>
      </c>
      <c r="G18" s="24">
        <v>20</v>
      </c>
      <c r="H18" s="23">
        <f t="shared" si="0"/>
        <v>10</v>
      </c>
      <c r="I18" s="25">
        <f t="shared" si="1"/>
        <v>0.66666666666666663</v>
      </c>
      <c r="J18" s="26"/>
      <c r="K18" s="24"/>
      <c r="L18" s="23"/>
      <c r="M18" s="25"/>
      <c r="N18" s="23">
        <v>2</v>
      </c>
      <c r="O18" s="24">
        <v>0</v>
      </c>
      <c r="P18" s="23">
        <f>N18-O18</f>
        <v>2</v>
      </c>
      <c r="Q18" s="25">
        <f>O18/N18</f>
        <v>0</v>
      </c>
      <c r="R18" s="23"/>
      <c r="S18" s="24"/>
      <c r="T18" s="23"/>
      <c r="U18" s="25"/>
    </row>
    <row r="19" spans="1:21" ht="14.25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20</v>
      </c>
      <c r="P19" s="23">
        <f>N19-O19</f>
        <v>14</v>
      </c>
      <c r="Q19" s="25">
        <f>O19/N19</f>
        <v>0.58823529411764708</v>
      </c>
      <c r="R19" s="23"/>
      <c r="S19" s="24"/>
      <c r="T19" s="23"/>
      <c r="U19" s="25"/>
    </row>
    <row r="20" spans="1:21" ht="14.25">
      <c r="A20" s="103"/>
      <c r="B20" s="104"/>
      <c r="C20" s="105"/>
      <c r="D20" s="21"/>
      <c r="E20" s="22" t="s">
        <v>71</v>
      </c>
      <c r="F20" s="23">
        <v>29</v>
      </c>
      <c r="G20" s="24">
        <v>27</v>
      </c>
      <c r="H20" s="23">
        <f t="shared" ref="H20:H27" si="2">F20-G20</f>
        <v>2</v>
      </c>
      <c r="I20" s="25">
        <f t="shared" ref="I20:I27" si="3">G20/F20</f>
        <v>0.93103448275862066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</row>
    <row r="21" spans="1:21" ht="14.25">
      <c r="A21" s="103"/>
      <c r="B21" s="104"/>
      <c r="C21" s="105"/>
      <c r="D21" s="21"/>
      <c r="E21" s="22" t="s">
        <v>72</v>
      </c>
      <c r="F21" s="23">
        <v>10</v>
      </c>
      <c r="G21" s="24">
        <v>10</v>
      </c>
      <c r="H21" s="23">
        <f t="shared" si="2"/>
        <v>0</v>
      </c>
      <c r="I21" s="25">
        <f t="shared" si="3"/>
        <v>1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</row>
    <row r="22" spans="1:21" ht="14.25">
      <c r="A22" s="103"/>
      <c r="B22" s="104"/>
      <c r="C22" s="105"/>
      <c r="D22" s="21"/>
      <c r="E22" s="22" t="s">
        <v>73</v>
      </c>
      <c r="F22" s="23">
        <v>8</v>
      </c>
      <c r="G22" s="24">
        <v>0</v>
      </c>
      <c r="H22" s="23">
        <f t="shared" si="2"/>
        <v>8</v>
      </c>
      <c r="I22" s="25">
        <f t="shared" si="3"/>
        <v>0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</row>
    <row r="23" spans="1:21" ht="14.25">
      <c r="A23" s="103"/>
      <c r="B23" s="104"/>
      <c r="C23" s="105"/>
      <c r="D23" s="21"/>
      <c r="E23" s="22" t="s">
        <v>74</v>
      </c>
      <c r="F23" s="23">
        <v>10</v>
      </c>
      <c r="G23" s="24">
        <v>7</v>
      </c>
      <c r="H23" s="23">
        <f t="shared" si="2"/>
        <v>3</v>
      </c>
      <c r="I23" s="25">
        <f t="shared" si="3"/>
        <v>0.7</v>
      </c>
      <c r="J23" s="26"/>
      <c r="K23" s="24"/>
      <c r="L23" s="23"/>
      <c r="M23" s="25"/>
      <c r="N23" s="23">
        <v>4</v>
      </c>
      <c r="O23" s="24">
        <v>4</v>
      </c>
      <c r="P23" s="23">
        <f>N23-O23</f>
        <v>0</v>
      </c>
      <c r="Q23" s="25">
        <f>O23/N23</f>
        <v>1</v>
      </c>
      <c r="R23" s="23"/>
      <c r="S23" s="24"/>
      <c r="T23" s="23"/>
      <c r="U23" s="25"/>
    </row>
    <row r="24" spans="1:21" ht="14.25">
      <c r="A24" s="103"/>
      <c r="B24" s="104"/>
      <c r="C24" s="105"/>
      <c r="D24" s="21"/>
      <c r="E24" s="22" t="s">
        <v>75</v>
      </c>
      <c r="F24" s="23">
        <v>30</v>
      </c>
      <c r="G24" s="24">
        <v>15</v>
      </c>
      <c r="H24" s="23">
        <f t="shared" si="2"/>
        <v>15</v>
      </c>
      <c r="I24" s="25">
        <f t="shared" si="3"/>
        <v>0.5</v>
      </c>
      <c r="J24" s="26"/>
      <c r="K24" s="24"/>
      <c r="L24" s="23"/>
      <c r="M24" s="25"/>
      <c r="N24" s="23">
        <v>8</v>
      </c>
      <c r="O24" s="24">
        <v>2</v>
      </c>
      <c r="P24" s="23">
        <f>N24-O24</f>
        <v>6</v>
      </c>
      <c r="Q24" s="25">
        <f>O24/N24</f>
        <v>0.25</v>
      </c>
      <c r="R24" s="23"/>
      <c r="S24" s="24"/>
      <c r="T24" s="23"/>
      <c r="U24" s="25"/>
    </row>
    <row r="25" spans="1:21" ht="14.25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2"/>
        <v>0</v>
      </c>
      <c r="I25" s="25">
        <f t="shared" si="3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</row>
    <row r="26" spans="1:21" ht="14.25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7</v>
      </c>
      <c r="H26" s="23">
        <f t="shared" si="2"/>
        <v>2</v>
      </c>
      <c r="I26" s="25">
        <f t="shared" si="3"/>
        <v>0.77777777777777779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</row>
    <row r="27" spans="1:21" ht="14.25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0</v>
      </c>
      <c r="G27" s="24">
        <v>0</v>
      </c>
      <c r="H27" s="23">
        <f t="shared" si="2"/>
        <v>0</v>
      </c>
      <c r="I27" s="25" t="e">
        <f t="shared" si="3"/>
        <v>#DIV/0!</v>
      </c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</row>
    <row r="28" spans="1:21" ht="14.25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/>
      <c r="K28" s="24"/>
      <c r="L28" s="23"/>
      <c r="M28" s="25"/>
      <c r="N28" s="23"/>
      <c r="O28" s="24"/>
      <c r="P28" s="23"/>
      <c r="Q28" s="25"/>
      <c r="R28" s="23"/>
      <c r="S28" s="24"/>
      <c r="T28" s="23"/>
      <c r="U28" s="25"/>
    </row>
    <row r="29" spans="1:21" ht="14.25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12</v>
      </c>
      <c r="H29" s="23">
        <f t="shared" ref="H29:H53" si="4">F29-G29</f>
        <v>0</v>
      </c>
      <c r="I29" s="25">
        <f t="shared" ref="I29:I60" si="5">G29/F29</f>
        <v>1</v>
      </c>
      <c r="J29" s="26">
        <v>4</v>
      </c>
      <c r="K29" s="24"/>
      <c r="L29" s="23">
        <f>J29-K29</f>
        <v>4</v>
      </c>
      <c r="M29" s="25">
        <f>K29/J29</f>
        <v>0</v>
      </c>
      <c r="N29" s="23"/>
      <c r="O29" s="24"/>
      <c r="P29" s="23"/>
      <c r="Q29" s="25"/>
      <c r="R29" s="23"/>
      <c r="S29" s="24"/>
      <c r="T29" s="23"/>
      <c r="U29" s="25"/>
    </row>
    <row r="30" spans="1:21" ht="14.25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4"/>
        <v>0</v>
      </c>
      <c r="I30" s="25">
        <f t="shared" si="5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</row>
    <row r="31" spans="1:21" ht="14.25">
      <c r="A31" s="103"/>
      <c r="B31" s="104"/>
      <c r="C31" s="105"/>
      <c r="D31" s="21">
        <v>14701</v>
      </c>
      <c r="E31" s="22" t="s">
        <v>86</v>
      </c>
      <c r="F31" s="23">
        <v>6</v>
      </c>
      <c r="G31" s="24">
        <v>6</v>
      </c>
      <c r="H31" s="23">
        <f t="shared" si="4"/>
        <v>0</v>
      </c>
      <c r="I31" s="25">
        <f t="shared" si="5"/>
        <v>1</v>
      </c>
      <c r="J31" s="26">
        <v>8</v>
      </c>
      <c r="K31" s="24">
        <v>4</v>
      </c>
      <c r="L31" s="23">
        <f>J31-K31</f>
        <v>4</v>
      </c>
      <c r="M31" s="25">
        <f>K31/J31</f>
        <v>0.5</v>
      </c>
      <c r="N31" s="23"/>
      <c r="O31" s="24"/>
      <c r="P31" s="23"/>
      <c r="Q31" s="25"/>
      <c r="R31" s="23">
        <v>3</v>
      </c>
      <c r="S31" s="24">
        <v>3</v>
      </c>
      <c r="T31" s="23">
        <f>R31-S31</f>
        <v>0</v>
      </c>
      <c r="U31" s="25">
        <f>S31/R31</f>
        <v>1</v>
      </c>
    </row>
    <row r="32" spans="1:21" ht="14.25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4</v>
      </c>
      <c r="G32" s="24">
        <v>1</v>
      </c>
      <c r="H32" s="23">
        <f t="shared" si="4"/>
        <v>3</v>
      </c>
      <c r="I32" s="25">
        <f t="shared" si="5"/>
        <v>0.25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</row>
    <row r="33" spans="1:25" ht="14.25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14</v>
      </c>
      <c r="G33" s="24">
        <v>14</v>
      </c>
      <c r="H33" s="23">
        <f t="shared" si="4"/>
        <v>0</v>
      </c>
      <c r="I33" s="25">
        <f t="shared" si="5"/>
        <v>1</v>
      </c>
      <c r="J33" s="26">
        <v>0</v>
      </c>
      <c r="K33" s="24"/>
      <c r="L33" s="23">
        <f>J33-K33</f>
        <v>0</v>
      </c>
      <c r="M33" s="25" t="e">
        <f>K33/J33</f>
        <v>#DIV/0!</v>
      </c>
      <c r="N33" s="23"/>
      <c r="O33" s="24"/>
      <c r="P33" s="23"/>
      <c r="Q33" s="25"/>
      <c r="R33" s="23"/>
      <c r="S33" s="24"/>
      <c r="T33" s="23"/>
      <c r="U33" s="25"/>
    </row>
    <row r="34" spans="1:25" ht="14.25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4"/>
        <v>0</v>
      </c>
      <c r="I34" s="25">
        <f t="shared" si="5"/>
        <v>1</v>
      </c>
      <c r="J34" s="26"/>
      <c r="K34" s="24"/>
      <c r="L34" s="23"/>
      <c r="M34" s="25"/>
      <c r="N34" s="23">
        <v>4</v>
      </c>
      <c r="O34" s="24">
        <v>2</v>
      </c>
      <c r="P34" s="23">
        <f>N34-O34</f>
        <v>2</v>
      </c>
      <c r="Q34" s="25">
        <f>O34/N34</f>
        <v>0.5</v>
      </c>
      <c r="R34" s="23"/>
      <c r="S34" s="24"/>
      <c r="T34" s="23"/>
      <c r="U34" s="25"/>
    </row>
    <row r="35" spans="1:25" ht="14.25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5</v>
      </c>
      <c r="H35" s="23">
        <f t="shared" si="4"/>
        <v>1</v>
      </c>
      <c r="I35" s="25">
        <f t="shared" si="5"/>
        <v>0.83333333333333337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</row>
    <row r="36" spans="1:25" ht="14.25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5</v>
      </c>
      <c r="H36" s="23">
        <f t="shared" si="4"/>
        <v>0</v>
      </c>
      <c r="I36" s="25">
        <f t="shared" si="5"/>
        <v>1</v>
      </c>
      <c r="J36" s="26"/>
      <c r="K36" s="24"/>
      <c r="L36" s="23" t="s">
        <v>94</v>
      </c>
      <c r="M36" s="25"/>
      <c r="N36" s="23">
        <v>3</v>
      </c>
      <c r="O36" s="24">
        <v>1</v>
      </c>
      <c r="P36" s="23">
        <f>N36-O36</f>
        <v>2</v>
      </c>
      <c r="Q36" s="25">
        <f>O36/N36</f>
        <v>0.33333333333333331</v>
      </c>
      <c r="R36" s="23"/>
      <c r="S36" s="24"/>
      <c r="T36" s="23"/>
      <c r="U36" s="25"/>
    </row>
    <row r="37" spans="1:25" ht="14.25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4</v>
      </c>
      <c r="H37" s="23">
        <f t="shared" si="4"/>
        <v>6</v>
      </c>
      <c r="I37" s="25">
        <f t="shared" si="5"/>
        <v>0.4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</row>
    <row r="38" spans="1:25" ht="12.75" customHeight="1">
      <c r="A38" s="106" t="s">
        <v>98</v>
      </c>
      <c r="B38" s="106"/>
      <c r="C38" s="106"/>
      <c r="D38" s="106"/>
      <c r="E38" s="106"/>
      <c r="F38" s="27">
        <f>SUM(F8:F37)</f>
        <v>410</v>
      </c>
      <c r="G38" s="27">
        <f>SUM(G8:G37)</f>
        <v>321</v>
      </c>
      <c r="H38" s="27">
        <f t="shared" si="4"/>
        <v>89</v>
      </c>
      <c r="I38" s="28">
        <f t="shared" si="5"/>
        <v>0.78292682926829271</v>
      </c>
      <c r="J38" s="27">
        <f>SUM(J8:J37)</f>
        <v>14</v>
      </c>
      <c r="K38" s="27"/>
      <c r="L38" s="27">
        <f>J38-K38</f>
        <v>14</v>
      </c>
      <c r="M38" s="28">
        <f>K38/J38</f>
        <v>0</v>
      </c>
      <c r="N38" s="27">
        <f>SUM(N8:N37)</f>
        <v>103</v>
      </c>
      <c r="O38" s="27">
        <f>SUM(O8:O37)</f>
        <v>50</v>
      </c>
      <c r="P38" s="27">
        <f>SUM(P8:P37)</f>
        <v>53</v>
      </c>
      <c r="Q38" s="28">
        <f>O38/N38</f>
        <v>0.4854368932038835</v>
      </c>
      <c r="R38" s="27">
        <f>SUM(R8:R37)</f>
        <v>3</v>
      </c>
      <c r="S38" s="27">
        <f>SUM(S8:S37)</f>
        <v>3</v>
      </c>
      <c r="T38" s="27">
        <f>SUM(T8:T37)</f>
        <v>0</v>
      </c>
      <c r="U38" s="28">
        <f>S38/R38</f>
        <v>1</v>
      </c>
      <c r="V38" s="29"/>
      <c r="W38" s="29"/>
      <c r="X38" s="29"/>
      <c r="Y38" s="29"/>
    </row>
    <row r="39" spans="1:25" ht="14.25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0</v>
      </c>
      <c r="H39" s="33">
        <f t="shared" si="4"/>
        <v>8</v>
      </c>
      <c r="I39" s="35">
        <f t="shared" si="5"/>
        <v>0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</row>
    <row r="40" spans="1:25" ht="14.25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4"/>
        <v>0</v>
      </c>
      <c r="I40" s="35">
        <f t="shared" si="5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</row>
    <row r="41" spans="1:25" ht="14.25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7</v>
      </c>
      <c r="H41" s="33">
        <f t="shared" si="4"/>
        <v>3</v>
      </c>
      <c r="I41" s="35">
        <f t="shared" si="5"/>
        <v>0.7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</row>
    <row r="42" spans="1:25" ht="14.25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10</v>
      </c>
      <c r="H42" s="33">
        <f t="shared" si="4"/>
        <v>0</v>
      </c>
      <c r="I42" s="35">
        <f t="shared" si="5"/>
        <v>1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</row>
    <row r="43" spans="1:25" ht="14.25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4"/>
        <v>6</v>
      </c>
      <c r="I43" s="35">
        <f t="shared" si="5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</row>
    <row r="44" spans="1:25" ht="14.25">
      <c r="A44" s="107"/>
      <c r="B44" s="108"/>
      <c r="C44" s="109"/>
      <c r="D44" s="31">
        <v>8747</v>
      </c>
      <c r="E44" s="32" t="s">
        <v>108</v>
      </c>
      <c r="F44" s="33">
        <v>19</v>
      </c>
      <c r="G44" s="34">
        <v>16</v>
      </c>
      <c r="H44" s="33">
        <f t="shared" si="4"/>
        <v>3</v>
      </c>
      <c r="I44" s="35">
        <f t="shared" si="5"/>
        <v>0.84210526315789469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</row>
    <row r="45" spans="1:25" ht="14.25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4"/>
        <v>0</v>
      </c>
      <c r="I45" s="35">
        <f t="shared" si="5"/>
        <v>1</v>
      </c>
      <c r="J45" s="36">
        <v>2</v>
      </c>
      <c r="K45" s="34"/>
      <c r="L45" s="33">
        <f>J45-K45</f>
        <v>2</v>
      </c>
      <c r="M45" s="35">
        <f>K45/J45</f>
        <v>0</v>
      </c>
      <c r="N45" s="33"/>
      <c r="O45" s="34"/>
      <c r="P45" s="33"/>
      <c r="Q45" s="35"/>
      <c r="R45" s="33"/>
      <c r="S45" s="34"/>
      <c r="T45" s="33"/>
      <c r="U45" s="35"/>
    </row>
    <row r="46" spans="1:25" ht="14.25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4"/>
        <v>0</v>
      </c>
      <c r="I46" s="35">
        <f t="shared" si="5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0</v>
      </c>
      <c r="S46" s="34"/>
      <c r="T46" s="33">
        <f>R46-S46</f>
        <v>0</v>
      </c>
      <c r="U46" s="35" t="e">
        <f>S46/R46</f>
        <v>#DIV/0!</v>
      </c>
    </row>
    <row r="47" spans="1:25" ht="14.25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22</v>
      </c>
      <c r="H47" s="33">
        <f t="shared" si="4"/>
        <v>8</v>
      </c>
      <c r="I47" s="35">
        <f t="shared" si="5"/>
        <v>0.73333333333333328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</row>
    <row r="48" spans="1:25" ht="14.25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1</v>
      </c>
      <c r="H48" s="33">
        <f t="shared" si="4"/>
        <v>4</v>
      </c>
      <c r="I48" s="35">
        <f t="shared" si="5"/>
        <v>0.2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</row>
    <row r="49" spans="1:25" ht="14.25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4"/>
        <v>0</v>
      </c>
      <c r="I49" s="35">
        <f t="shared" si="5"/>
        <v>1</v>
      </c>
      <c r="J49" s="36">
        <v>14</v>
      </c>
      <c r="K49" s="34">
        <v>9</v>
      </c>
      <c r="L49" s="33">
        <f>J49-K49</f>
        <v>5</v>
      </c>
      <c r="M49" s="35">
        <f>K49/J49</f>
        <v>0.6428571428571429</v>
      </c>
      <c r="N49" s="33"/>
      <c r="O49" s="34"/>
      <c r="P49" s="33"/>
      <c r="Q49" s="35"/>
      <c r="R49" s="33"/>
      <c r="S49" s="34"/>
      <c r="T49" s="33"/>
      <c r="U49" s="35"/>
    </row>
    <row r="50" spans="1:25" ht="14.25">
      <c r="A50" s="107"/>
      <c r="B50" s="108"/>
      <c r="C50" s="109"/>
      <c r="D50" s="31">
        <v>2038</v>
      </c>
      <c r="E50" s="32" t="s">
        <v>117</v>
      </c>
      <c r="F50" s="33">
        <v>8</v>
      </c>
      <c r="G50" s="34">
        <v>6</v>
      </c>
      <c r="H50" s="33">
        <f t="shared" si="4"/>
        <v>2</v>
      </c>
      <c r="I50" s="35">
        <f t="shared" si="5"/>
        <v>0.75</v>
      </c>
      <c r="J50" s="36"/>
      <c r="K50" s="34"/>
      <c r="L50" s="33"/>
      <c r="M50" s="35"/>
      <c r="N50" s="33">
        <v>2</v>
      </c>
      <c r="O50" s="34">
        <v>2</v>
      </c>
      <c r="P50" s="33">
        <f>N50-O50</f>
        <v>0</v>
      </c>
      <c r="Q50" s="35">
        <f>O50/N50</f>
        <v>1</v>
      </c>
      <c r="R50" s="33"/>
      <c r="S50" s="34"/>
      <c r="T50" s="33"/>
      <c r="U50" s="35"/>
    </row>
    <row r="51" spans="1:25" ht="14.25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4"/>
        <v>0</v>
      </c>
      <c r="I51" s="35">
        <f t="shared" si="5"/>
        <v>1</v>
      </c>
      <c r="J51" s="36">
        <v>5</v>
      </c>
      <c r="K51" s="34">
        <v>5</v>
      </c>
      <c r="L51" s="33">
        <f>J51-K51</f>
        <v>0</v>
      </c>
      <c r="M51" s="35">
        <f>K51/J51</f>
        <v>1</v>
      </c>
      <c r="N51" s="33">
        <v>5</v>
      </c>
      <c r="O51" s="34">
        <v>3</v>
      </c>
      <c r="P51" s="33">
        <f>N51-O51</f>
        <v>2</v>
      </c>
      <c r="Q51" s="35">
        <f>O51/N51</f>
        <v>0.6</v>
      </c>
      <c r="R51" s="33"/>
      <c r="S51" s="34"/>
      <c r="T51" s="33"/>
      <c r="U51" s="35"/>
    </row>
    <row r="52" spans="1:25" ht="14.25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5</v>
      </c>
      <c r="H52" s="33">
        <f t="shared" si="4"/>
        <v>0</v>
      </c>
      <c r="I52" s="35">
        <f t="shared" si="5"/>
        <v>1</v>
      </c>
      <c r="J52" s="36">
        <v>1</v>
      </c>
      <c r="K52" s="34">
        <v>1</v>
      </c>
      <c r="L52" s="33">
        <f>J52-K52</f>
        <v>0</v>
      </c>
      <c r="M52" s="35">
        <f>K52/J52</f>
        <v>1</v>
      </c>
      <c r="N52" s="33">
        <v>2</v>
      </c>
      <c r="O52" s="34">
        <v>1</v>
      </c>
      <c r="P52" s="33">
        <f>N52-O52</f>
        <v>1</v>
      </c>
      <c r="Q52" s="35">
        <f>O52/N52</f>
        <v>0.5</v>
      </c>
      <c r="R52" s="33"/>
      <c r="S52" s="34"/>
      <c r="T52" s="33"/>
      <c r="U52" s="35"/>
    </row>
    <row r="53" spans="1:25" ht="14.25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4"/>
        <v>0</v>
      </c>
      <c r="I53" s="35">
        <f t="shared" si="5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</row>
    <row r="54" spans="1:25" ht="12.75" customHeight="1">
      <c r="A54" s="106" t="s">
        <v>122</v>
      </c>
      <c r="B54" s="106"/>
      <c r="C54" s="106"/>
      <c r="D54" s="106"/>
      <c r="E54" s="106"/>
      <c r="F54" s="27">
        <f>SUM(F39:F53)</f>
        <v>169</v>
      </c>
      <c r="G54" s="27">
        <f>SUM(G39:G53)</f>
        <v>135</v>
      </c>
      <c r="H54" s="27">
        <f>SUM(H39:H53)</f>
        <v>34</v>
      </c>
      <c r="I54" s="28">
        <f t="shared" si="5"/>
        <v>0.79881656804733725</v>
      </c>
      <c r="J54" s="27">
        <f>SUM(J39:J53)</f>
        <v>22</v>
      </c>
      <c r="K54" s="27">
        <f>SUM(K39:K53)</f>
        <v>15</v>
      </c>
      <c r="L54" s="27">
        <f>SUM(L39:L53)</f>
        <v>7</v>
      </c>
      <c r="M54" s="28">
        <f>K54/J54</f>
        <v>0.68181818181818177</v>
      </c>
      <c r="N54" s="27">
        <f>SUM(N39:N53)</f>
        <v>20</v>
      </c>
      <c r="O54" s="27">
        <f>SUM(O39:O53)</f>
        <v>10</v>
      </c>
      <c r="P54" s="27">
        <f>N54-O54</f>
        <v>10</v>
      </c>
      <c r="Q54" s="28">
        <f>O54/N54</f>
        <v>0.5</v>
      </c>
      <c r="R54" s="27">
        <f>SUM(R39:R53)</f>
        <v>0</v>
      </c>
      <c r="S54" s="27">
        <f>SUM(S39:S53)</f>
        <v>0</v>
      </c>
      <c r="T54" s="27">
        <f>R54-S54</f>
        <v>0</v>
      </c>
      <c r="U54" s="28" t="e">
        <f>S54/R54</f>
        <v>#DIV/0!</v>
      </c>
      <c r="V54" s="29"/>
      <c r="W54" s="29"/>
      <c r="X54" s="29"/>
      <c r="Y54" s="29"/>
    </row>
    <row r="55" spans="1:25" ht="14.25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70" si="6">F55-G55</f>
        <v>0</v>
      </c>
      <c r="I55" s="42">
        <f t="shared" si="5"/>
        <v>1</v>
      </c>
      <c r="J55" s="40">
        <v>0</v>
      </c>
      <c r="K55" s="41"/>
      <c r="L55" s="40">
        <f>J55-K55</f>
        <v>0</v>
      </c>
      <c r="M55" s="42" t="e">
        <f>K55/J55</f>
        <v>#DIV/0!</v>
      </c>
      <c r="N55" s="40">
        <v>3</v>
      </c>
      <c r="O55" s="41">
        <v>1</v>
      </c>
      <c r="P55" s="40">
        <v>3</v>
      </c>
      <c r="Q55" s="42">
        <f>O55/N55</f>
        <v>0.33333333333333331</v>
      </c>
      <c r="R55" s="42"/>
      <c r="S55" s="43"/>
      <c r="T55" s="42"/>
      <c r="U55" s="42"/>
    </row>
    <row r="56" spans="1:25" ht="14.25">
      <c r="A56" s="110"/>
      <c r="B56" s="111"/>
      <c r="C56" s="112"/>
      <c r="D56" s="38">
        <v>1634</v>
      </c>
      <c r="E56" s="39" t="s">
        <v>126</v>
      </c>
      <c r="F56" s="40">
        <v>7</v>
      </c>
      <c r="G56" s="41">
        <v>7</v>
      </c>
      <c r="H56" s="40">
        <f t="shared" si="6"/>
        <v>0</v>
      </c>
      <c r="I56" s="42">
        <f t="shared" si="5"/>
        <v>1</v>
      </c>
      <c r="J56" s="40">
        <v>3</v>
      </c>
      <c r="K56" s="41">
        <v>3</v>
      </c>
      <c r="L56" s="40">
        <f>J56-K56</f>
        <v>0</v>
      </c>
      <c r="M56" s="42">
        <f>K56/J56</f>
        <v>1</v>
      </c>
      <c r="N56" s="40"/>
      <c r="O56" s="41"/>
      <c r="P56" s="40"/>
      <c r="Q56" s="42"/>
      <c r="R56" s="42"/>
      <c r="S56" s="43"/>
      <c r="T56" s="42"/>
      <c r="U56" s="42"/>
    </row>
    <row r="57" spans="1:25" ht="14.25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6"/>
        <v>0</v>
      </c>
      <c r="I57" s="42">
        <f t="shared" si="5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</row>
    <row r="58" spans="1:25" ht="14.25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9</v>
      </c>
      <c r="H58" s="40">
        <f t="shared" si="6"/>
        <v>1</v>
      </c>
      <c r="I58" s="42">
        <f t="shared" si="5"/>
        <v>0.9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</row>
    <row r="59" spans="1:25" ht="14.25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10</v>
      </c>
      <c r="H59" s="40">
        <f t="shared" si="6"/>
        <v>0</v>
      </c>
      <c r="I59" s="42">
        <f t="shared" si="5"/>
        <v>1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</row>
    <row r="60" spans="1:25" ht="14.25">
      <c r="A60" s="110"/>
      <c r="B60" s="111"/>
      <c r="C60" s="112"/>
      <c r="D60" s="38">
        <v>24293</v>
      </c>
      <c r="E60" s="39" t="s">
        <v>131</v>
      </c>
      <c r="F60" s="40">
        <v>4</v>
      </c>
      <c r="G60" s="41">
        <v>1</v>
      </c>
      <c r="H60" s="40">
        <f t="shared" si="6"/>
        <v>3</v>
      </c>
      <c r="I60" s="42">
        <f t="shared" si="5"/>
        <v>0.25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</row>
    <row r="61" spans="1:25" ht="14.25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5</v>
      </c>
      <c r="H61" s="40">
        <f t="shared" si="6"/>
        <v>3</v>
      </c>
      <c r="I61" s="42">
        <f t="shared" ref="I61:I87" si="7">G61/F61</f>
        <v>0.625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</row>
    <row r="62" spans="1:25" ht="14.25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8</v>
      </c>
      <c r="H62" s="40">
        <f t="shared" si="6"/>
        <v>0</v>
      </c>
      <c r="I62" s="42">
        <f t="shared" si="7"/>
        <v>1</v>
      </c>
      <c r="J62" s="40">
        <v>2</v>
      </c>
      <c r="K62" s="41"/>
      <c r="L62" s="40">
        <f>J62-K62</f>
        <v>2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</row>
    <row r="63" spans="1:25" ht="14.25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10</v>
      </c>
      <c r="H63" s="40">
        <f t="shared" si="6"/>
        <v>0</v>
      </c>
      <c r="I63" s="42">
        <f t="shared" si="7"/>
        <v>1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</row>
    <row r="64" spans="1:25" ht="14.25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6"/>
        <v>0</v>
      </c>
      <c r="I64" s="42">
        <f t="shared" si="7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</row>
    <row r="65" spans="1:25" ht="14.25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6</v>
      </c>
      <c r="H65" s="40">
        <f t="shared" si="6"/>
        <v>0</v>
      </c>
      <c r="I65" s="42">
        <f t="shared" si="7"/>
        <v>1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</row>
    <row r="66" spans="1:25" ht="14.25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6"/>
        <v>0</v>
      </c>
      <c r="I66" s="42">
        <f t="shared" si="7"/>
        <v>1</v>
      </c>
      <c r="J66" s="40"/>
      <c r="K66" s="41"/>
      <c r="L66" s="40"/>
      <c r="M66" s="42"/>
      <c r="N66" s="40">
        <v>6</v>
      </c>
      <c r="O66" s="41">
        <v>5</v>
      </c>
      <c r="P66" s="40">
        <f>N66-O66</f>
        <v>1</v>
      </c>
      <c r="Q66" s="42">
        <f>O66/N66</f>
        <v>0.83333333333333337</v>
      </c>
      <c r="R66" s="42"/>
      <c r="S66" s="43"/>
      <c r="T66" s="42"/>
      <c r="U66" s="42"/>
    </row>
    <row r="67" spans="1:25" ht="14.25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13</v>
      </c>
      <c r="H67" s="40">
        <f t="shared" si="6"/>
        <v>1</v>
      </c>
      <c r="I67" s="42">
        <f t="shared" si="7"/>
        <v>0.9285714285714286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>O67/N67</f>
        <v>0</v>
      </c>
      <c r="R67" s="42"/>
      <c r="S67" s="43"/>
      <c r="T67" s="42"/>
      <c r="U67" s="42"/>
    </row>
    <row r="68" spans="1:25" ht="14.25">
      <c r="A68" s="110"/>
      <c r="B68" s="111"/>
      <c r="C68" s="112"/>
      <c r="D68" s="38"/>
      <c r="E68" s="39" t="s">
        <v>251</v>
      </c>
      <c r="F68" s="40">
        <v>10</v>
      </c>
      <c r="G68" s="41">
        <v>0</v>
      </c>
      <c r="H68" s="40">
        <f t="shared" si="6"/>
        <v>10</v>
      </c>
      <c r="I68" s="42">
        <f t="shared" si="7"/>
        <v>0</v>
      </c>
      <c r="J68" s="40"/>
      <c r="K68" s="41"/>
      <c r="L68" s="40"/>
      <c r="M68" s="42"/>
      <c r="N68" s="40"/>
      <c r="O68" s="41"/>
      <c r="P68" s="40"/>
      <c r="Q68" s="42"/>
      <c r="R68" s="42"/>
      <c r="S68" s="43"/>
      <c r="T68" s="42"/>
      <c r="U68" s="42"/>
    </row>
    <row r="69" spans="1:25" ht="14.25">
      <c r="A69" s="110"/>
      <c r="B69" s="111"/>
      <c r="C69" s="112"/>
      <c r="D69" s="38">
        <v>12100</v>
      </c>
      <c r="E69" s="39" t="s">
        <v>142</v>
      </c>
      <c r="F69" s="40">
        <v>22</v>
      </c>
      <c r="G69" s="41">
        <v>17</v>
      </c>
      <c r="H69" s="40">
        <f t="shared" si="6"/>
        <v>5</v>
      </c>
      <c r="I69" s="42">
        <f t="shared" si="7"/>
        <v>0.77272727272727271</v>
      </c>
      <c r="J69" s="40"/>
      <c r="K69" s="41"/>
      <c r="L69" s="40"/>
      <c r="M69" s="42"/>
      <c r="N69" s="40">
        <v>2</v>
      </c>
      <c r="O69" s="41">
        <v>1</v>
      </c>
      <c r="P69" s="40">
        <f>N69-O69</f>
        <v>1</v>
      </c>
      <c r="Q69" s="42">
        <f>O69/N69</f>
        <v>0.5</v>
      </c>
      <c r="R69" s="42"/>
      <c r="S69" s="43"/>
      <c r="T69" s="42"/>
      <c r="U69" s="42"/>
    </row>
    <row r="70" spans="1:25" ht="14.25">
      <c r="A70" s="110"/>
      <c r="B70" s="111"/>
      <c r="C70" s="38" t="s">
        <v>143</v>
      </c>
      <c r="D70" s="38">
        <v>16816</v>
      </c>
      <c r="E70" s="39" t="s">
        <v>144</v>
      </c>
      <c r="F70" s="40">
        <v>15</v>
      </c>
      <c r="G70" s="41">
        <v>10</v>
      </c>
      <c r="H70" s="40">
        <f t="shared" si="6"/>
        <v>5</v>
      </c>
      <c r="I70" s="42">
        <f t="shared" si="7"/>
        <v>0.66666666666666663</v>
      </c>
      <c r="J70" s="40"/>
      <c r="K70" s="41"/>
      <c r="L70" s="40"/>
      <c r="M70" s="42"/>
      <c r="N70" s="40">
        <v>2</v>
      </c>
      <c r="O70" s="41">
        <v>0</v>
      </c>
      <c r="P70" s="40">
        <f>N70-O70</f>
        <v>2</v>
      </c>
      <c r="Q70" s="42">
        <f>O70/N70</f>
        <v>0</v>
      </c>
      <c r="R70" s="142">
        <v>2</v>
      </c>
      <c r="S70" s="43"/>
      <c r="T70" s="42">
        <f>S70/R70</f>
        <v>0</v>
      </c>
      <c r="U70" s="42"/>
    </row>
    <row r="71" spans="1:25" ht="12.75" customHeight="1">
      <c r="A71" s="106" t="s">
        <v>145</v>
      </c>
      <c r="B71" s="106"/>
      <c r="C71" s="106"/>
      <c r="D71" s="106"/>
      <c r="E71" s="106"/>
      <c r="F71" s="27">
        <f>SUM(F55:F70)</f>
        <v>155</v>
      </c>
      <c r="G71" s="27">
        <f>SUM(G55:G70)</f>
        <v>127</v>
      </c>
      <c r="H71" s="27">
        <f>SUM(H55:H70)</f>
        <v>28</v>
      </c>
      <c r="I71" s="28">
        <f t="shared" si="7"/>
        <v>0.8193548387096774</v>
      </c>
      <c r="J71" s="27">
        <f>SUM(J55:J70)</f>
        <v>5</v>
      </c>
      <c r="K71" s="27">
        <f>SUM(K55:K70)</f>
        <v>3</v>
      </c>
      <c r="L71" s="27">
        <f>J71-K71</f>
        <v>2</v>
      </c>
      <c r="M71" s="28">
        <f>K71/J71</f>
        <v>0.6</v>
      </c>
      <c r="N71" s="27">
        <f>SUM(N55:N70)</f>
        <v>20</v>
      </c>
      <c r="O71" s="27">
        <f>SUM(O55:O70)</f>
        <v>11</v>
      </c>
      <c r="P71" s="27">
        <f>SUM(P55:P70)</f>
        <v>10</v>
      </c>
      <c r="Q71" s="28">
        <f>O71/N71</f>
        <v>0.55000000000000004</v>
      </c>
      <c r="R71" s="28"/>
      <c r="S71" s="28"/>
      <c r="T71" s="28"/>
      <c r="U71" s="28"/>
      <c r="V71" s="44"/>
      <c r="W71" s="44"/>
      <c r="X71" s="44"/>
      <c r="Y71" s="44"/>
    </row>
    <row r="72" spans="1:25" ht="14.25">
      <c r="A72" s="113" t="s">
        <v>146</v>
      </c>
      <c r="B72" s="114">
        <v>16</v>
      </c>
      <c r="C72" s="99" t="s">
        <v>147</v>
      </c>
      <c r="D72" s="17">
        <v>254</v>
      </c>
      <c r="E72" s="46" t="s">
        <v>148</v>
      </c>
      <c r="F72" s="47">
        <v>2</v>
      </c>
      <c r="G72" s="48">
        <v>0</v>
      </c>
      <c r="H72" s="47">
        <f t="shared" ref="H72:H85" si="8">F72-G72</f>
        <v>2</v>
      </c>
      <c r="I72" s="49">
        <f t="shared" si="7"/>
        <v>0</v>
      </c>
      <c r="J72" s="50"/>
      <c r="K72" s="48"/>
      <c r="L72" s="47"/>
      <c r="M72" s="49"/>
      <c r="N72" s="47">
        <v>2</v>
      </c>
      <c r="O72" s="48"/>
      <c r="P72" s="47">
        <f>N72-O72</f>
        <v>2</v>
      </c>
      <c r="Q72" s="49">
        <f>O72/N72</f>
        <v>0</v>
      </c>
      <c r="R72" s="49"/>
      <c r="S72" s="51"/>
      <c r="T72" s="49"/>
      <c r="U72" s="49"/>
    </row>
    <row r="73" spans="1:25" ht="14.25">
      <c r="A73" s="113"/>
      <c r="B73" s="114"/>
      <c r="C73" s="99"/>
      <c r="D73" s="17">
        <v>348</v>
      </c>
      <c r="E73" s="46" t="s">
        <v>149</v>
      </c>
      <c r="F73" s="47">
        <v>14</v>
      </c>
      <c r="G73" s="48">
        <v>14</v>
      </c>
      <c r="H73" s="47">
        <f t="shared" si="8"/>
        <v>0</v>
      </c>
      <c r="I73" s="49">
        <f t="shared" si="7"/>
        <v>1</v>
      </c>
      <c r="J73" s="50"/>
      <c r="K73" s="48"/>
      <c r="L73" s="47"/>
      <c r="M73" s="49"/>
      <c r="N73" s="47"/>
      <c r="O73" s="48"/>
      <c r="P73" s="47"/>
      <c r="Q73" s="49"/>
      <c r="R73" s="49"/>
      <c r="S73" s="51"/>
      <c r="T73" s="49"/>
      <c r="U73" s="49"/>
    </row>
    <row r="74" spans="1:25" ht="14.25">
      <c r="A74" s="113"/>
      <c r="B74" s="114"/>
      <c r="C74" s="99" t="s">
        <v>150</v>
      </c>
      <c r="D74" s="17">
        <v>646</v>
      </c>
      <c r="E74" s="46" t="s">
        <v>151</v>
      </c>
      <c r="F74" s="47">
        <v>5</v>
      </c>
      <c r="G74" s="48">
        <v>5</v>
      </c>
      <c r="H74" s="47">
        <f t="shared" si="8"/>
        <v>0</v>
      </c>
      <c r="I74" s="49">
        <f t="shared" si="7"/>
        <v>1</v>
      </c>
      <c r="J74" s="50">
        <v>5</v>
      </c>
      <c r="K74" s="48">
        <v>2</v>
      </c>
      <c r="L74" s="47">
        <f>J74-K74</f>
        <v>3</v>
      </c>
      <c r="M74" s="49">
        <f>K74/J74</f>
        <v>0.4</v>
      </c>
      <c r="N74" s="47"/>
      <c r="O74" s="48"/>
      <c r="P74" s="47"/>
      <c r="Q74" s="49"/>
      <c r="R74" s="49"/>
      <c r="S74" s="51"/>
      <c r="T74" s="49"/>
      <c r="U74" s="49"/>
    </row>
    <row r="75" spans="1:25" ht="14.25">
      <c r="A75" s="113"/>
      <c r="B75" s="114"/>
      <c r="C75" s="99"/>
      <c r="D75" s="17">
        <v>656</v>
      </c>
      <c r="E75" s="46" t="s">
        <v>152</v>
      </c>
      <c r="F75" s="47">
        <v>31</v>
      </c>
      <c r="G75" s="48">
        <v>22</v>
      </c>
      <c r="H75" s="47">
        <f t="shared" si="8"/>
        <v>9</v>
      </c>
      <c r="I75" s="49">
        <f t="shared" si="7"/>
        <v>0.70967741935483875</v>
      </c>
      <c r="J75" s="50"/>
      <c r="K75" s="48"/>
      <c r="L75" s="47"/>
      <c r="M75" s="49"/>
      <c r="N75" s="47"/>
      <c r="O75" s="48"/>
      <c r="P75" s="47"/>
      <c r="Q75" s="49"/>
      <c r="R75" s="49"/>
      <c r="S75" s="51"/>
      <c r="T75" s="49"/>
      <c r="U75" s="49"/>
    </row>
    <row r="76" spans="1:25" ht="14.25">
      <c r="A76" s="113"/>
      <c r="B76" s="114">
        <v>17</v>
      </c>
      <c r="C76" s="99" t="s">
        <v>153</v>
      </c>
      <c r="D76" s="17">
        <v>10886</v>
      </c>
      <c r="E76" s="46" t="s">
        <v>154</v>
      </c>
      <c r="F76" s="47">
        <v>15</v>
      </c>
      <c r="G76" s="48">
        <v>15</v>
      </c>
      <c r="H76" s="47">
        <f t="shared" si="8"/>
        <v>0</v>
      </c>
      <c r="I76" s="49">
        <f t="shared" si="7"/>
        <v>1</v>
      </c>
      <c r="J76" s="50">
        <v>2</v>
      </c>
      <c r="K76" s="48">
        <v>2</v>
      </c>
      <c r="L76" s="47">
        <f>J76-K76</f>
        <v>0</v>
      </c>
      <c r="M76" s="49">
        <f>K76/J76</f>
        <v>1</v>
      </c>
      <c r="N76" s="47">
        <v>1</v>
      </c>
      <c r="O76" s="48">
        <v>0</v>
      </c>
      <c r="P76" s="47">
        <f>N76-O76</f>
        <v>1</v>
      </c>
      <c r="Q76" s="49">
        <f>O76/N76</f>
        <v>0</v>
      </c>
      <c r="R76" s="49"/>
      <c r="S76" s="51"/>
      <c r="T76" s="49"/>
      <c r="U76" s="49"/>
    </row>
    <row r="77" spans="1:25" ht="14.25">
      <c r="A77" s="113"/>
      <c r="B77" s="114"/>
      <c r="C77" s="99"/>
      <c r="D77" s="17">
        <v>10723</v>
      </c>
      <c r="E77" s="46" t="s">
        <v>155</v>
      </c>
      <c r="F77" s="47">
        <v>17</v>
      </c>
      <c r="G77" s="48">
        <v>9</v>
      </c>
      <c r="H77" s="47">
        <f t="shared" si="8"/>
        <v>8</v>
      </c>
      <c r="I77" s="49">
        <f t="shared" si="7"/>
        <v>0.52941176470588236</v>
      </c>
      <c r="J77" s="50"/>
      <c r="K77" s="48"/>
      <c r="L77" s="47"/>
      <c r="M77" s="49"/>
      <c r="N77" s="47">
        <v>5</v>
      </c>
      <c r="O77" s="48">
        <v>5</v>
      </c>
      <c r="P77" s="47">
        <f>N77-O77</f>
        <v>0</v>
      </c>
      <c r="Q77" s="49">
        <f>O77/N77</f>
        <v>1</v>
      </c>
      <c r="R77" s="49"/>
      <c r="S77" s="51"/>
      <c r="T77" s="49"/>
      <c r="U77" s="49"/>
    </row>
    <row r="78" spans="1:25" ht="14.25">
      <c r="A78" s="113"/>
      <c r="B78" s="114"/>
      <c r="C78" s="99"/>
      <c r="D78" s="17">
        <v>10888</v>
      </c>
      <c r="E78" s="46" t="s">
        <v>156</v>
      </c>
      <c r="F78" s="47">
        <v>7</v>
      </c>
      <c r="G78" s="48">
        <v>0</v>
      </c>
      <c r="H78" s="47">
        <f t="shared" si="8"/>
        <v>7</v>
      </c>
      <c r="I78" s="49">
        <f t="shared" si="7"/>
        <v>0</v>
      </c>
      <c r="J78" s="50"/>
      <c r="K78" s="48"/>
      <c r="L78" s="47"/>
      <c r="M78" s="49"/>
      <c r="N78" s="47">
        <v>10</v>
      </c>
      <c r="O78" s="48">
        <v>0</v>
      </c>
      <c r="P78" s="47">
        <f>N78-O78</f>
        <v>10</v>
      </c>
      <c r="Q78" s="49">
        <f>O78/N78</f>
        <v>0</v>
      </c>
      <c r="R78" s="49"/>
      <c r="S78" s="51"/>
      <c r="T78" s="49"/>
      <c r="U78" s="49"/>
      <c r="V78" t="s">
        <v>94</v>
      </c>
    </row>
    <row r="79" spans="1:25" ht="14.25">
      <c r="A79" s="113"/>
      <c r="B79" s="114"/>
      <c r="C79" s="99"/>
      <c r="D79" s="17">
        <v>10989</v>
      </c>
      <c r="E79" s="46" t="s">
        <v>157</v>
      </c>
      <c r="F79" s="47">
        <v>28</v>
      </c>
      <c r="G79" s="48">
        <v>14</v>
      </c>
      <c r="H79" s="47">
        <f t="shared" si="8"/>
        <v>14</v>
      </c>
      <c r="I79" s="49">
        <f t="shared" si="7"/>
        <v>0.5</v>
      </c>
      <c r="J79" s="50">
        <v>4</v>
      </c>
      <c r="K79" s="48"/>
      <c r="L79" s="47">
        <f>J79-K79</f>
        <v>4</v>
      </c>
      <c r="M79" s="49">
        <f>K79/J79</f>
        <v>0</v>
      </c>
      <c r="N79" s="47">
        <v>7</v>
      </c>
      <c r="O79" s="48">
        <v>7</v>
      </c>
      <c r="P79" s="47">
        <f>N79-O79</f>
        <v>0</v>
      </c>
      <c r="Q79" s="49">
        <f>O79/N79</f>
        <v>1</v>
      </c>
      <c r="R79" s="49"/>
      <c r="S79" s="51"/>
      <c r="T79" s="49"/>
      <c r="U79" s="49"/>
    </row>
    <row r="80" spans="1:25" ht="14.25">
      <c r="A80" s="113"/>
      <c r="B80" s="114"/>
      <c r="C80" s="17" t="s">
        <v>158</v>
      </c>
      <c r="D80" s="17">
        <v>1359</v>
      </c>
      <c r="E80" s="46" t="s">
        <v>159</v>
      </c>
      <c r="F80" s="47">
        <v>10</v>
      </c>
      <c r="G80" s="48">
        <v>10</v>
      </c>
      <c r="H80" s="47">
        <f t="shared" si="8"/>
        <v>0</v>
      </c>
      <c r="I80" s="49">
        <f t="shared" si="7"/>
        <v>1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</row>
    <row r="81" spans="1:25" ht="14.25">
      <c r="A81" s="113"/>
      <c r="B81" s="114">
        <v>18</v>
      </c>
      <c r="C81" s="17" t="s">
        <v>160</v>
      </c>
      <c r="D81" s="17">
        <v>1062</v>
      </c>
      <c r="E81" s="46" t="s">
        <v>161</v>
      </c>
      <c r="F81" s="47">
        <v>10</v>
      </c>
      <c r="G81" s="48">
        <v>7</v>
      </c>
      <c r="H81" s="47">
        <f t="shared" si="8"/>
        <v>3</v>
      </c>
      <c r="I81" s="49">
        <f t="shared" si="7"/>
        <v>0.7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</row>
    <row r="82" spans="1:25" ht="14.25">
      <c r="A82" s="113"/>
      <c r="B82" s="114"/>
      <c r="C82" s="52" t="s">
        <v>162</v>
      </c>
      <c r="D82" s="17">
        <v>2969</v>
      </c>
      <c r="E82" s="46" t="s">
        <v>163</v>
      </c>
      <c r="F82" s="47">
        <v>10</v>
      </c>
      <c r="G82" s="48">
        <v>8</v>
      </c>
      <c r="H82" s="47">
        <f t="shared" si="8"/>
        <v>2</v>
      </c>
      <c r="I82" s="49">
        <f t="shared" si="7"/>
        <v>0.8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</row>
    <row r="83" spans="1:25" ht="14.25">
      <c r="A83" s="113"/>
      <c r="B83" s="45">
        <v>19</v>
      </c>
      <c r="C83" s="17" t="s">
        <v>164</v>
      </c>
      <c r="D83" s="17">
        <v>10079</v>
      </c>
      <c r="E83" s="46" t="s">
        <v>165</v>
      </c>
      <c r="F83" s="47">
        <v>5</v>
      </c>
      <c r="G83" s="48">
        <v>3</v>
      </c>
      <c r="H83" s="47">
        <f t="shared" si="8"/>
        <v>2</v>
      </c>
      <c r="I83" s="49">
        <f t="shared" si="7"/>
        <v>0.6</v>
      </c>
      <c r="J83" s="50"/>
      <c r="K83" s="48"/>
      <c r="L83" s="47"/>
      <c r="M83" s="49"/>
      <c r="N83" s="47"/>
      <c r="O83" s="48"/>
      <c r="P83" s="47"/>
      <c r="Q83" s="49"/>
      <c r="R83" s="49"/>
      <c r="S83" s="51"/>
      <c r="T83" s="49"/>
      <c r="U83" s="49"/>
    </row>
    <row r="84" spans="1:25" ht="14.25">
      <c r="A84" s="113"/>
      <c r="B84" s="114">
        <v>22</v>
      </c>
      <c r="C84" s="99" t="s">
        <v>166</v>
      </c>
      <c r="D84" s="17">
        <v>9998</v>
      </c>
      <c r="E84" s="46" t="s">
        <v>167</v>
      </c>
      <c r="F84" s="47">
        <v>9</v>
      </c>
      <c r="G84" s="48">
        <v>4</v>
      </c>
      <c r="H84" s="47">
        <f t="shared" si="8"/>
        <v>5</v>
      </c>
      <c r="I84" s="49">
        <f t="shared" si="7"/>
        <v>0.44444444444444442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</row>
    <row r="85" spans="1:25" ht="14.25">
      <c r="A85" s="113"/>
      <c r="B85" s="114"/>
      <c r="C85" s="99"/>
      <c r="D85" s="17">
        <v>10014</v>
      </c>
      <c r="E85" s="46" t="s">
        <v>168</v>
      </c>
      <c r="F85" s="47">
        <v>8</v>
      </c>
      <c r="G85" s="48">
        <v>3</v>
      </c>
      <c r="H85" s="47">
        <f t="shared" si="8"/>
        <v>5</v>
      </c>
      <c r="I85" s="49">
        <f t="shared" si="7"/>
        <v>0.375</v>
      </c>
      <c r="J85" s="50"/>
      <c r="K85" s="48"/>
      <c r="L85" s="47"/>
      <c r="M85" s="49"/>
      <c r="N85" s="47">
        <v>2</v>
      </c>
      <c r="O85" s="48">
        <v>1</v>
      </c>
      <c r="P85" s="47">
        <f>N85-O85</f>
        <v>1</v>
      </c>
      <c r="Q85" s="49">
        <f>O85/N85</f>
        <v>0.5</v>
      </c>
      <c r="R85" s="49"/>
      <c r="S85" s="51"/>
      <c r="T85" s="49"/>
      <c r="U85" s="49"/>
    </row>
    <row r="86" spans="1:25" ht="12.75" customHeight="1">
      <c r="A86" s="115" t="s">
        <v>169</v>
      </c>
      <c r="B86" s="115"/>
      <c r="C86" s="115"/>
      <c r="D86" s="115"/>
      <c r="E86" s="115"/>
      <c r="F86" s="27">
        <f>SUM(F72:F85)</f>
        <v>171</v>
      </c>
      <c r="G86" s="27">
        <f>SUM(G72:G85)</f>
        <v>114</v>
      </c>
      <c r="H86" s="27">
        <f>SUM(H72:H85)</f>
        <v>57</v>
      </c>
      <c r="I86" s="28">
        <f t="shared" si="7"/>
        <v>0.66666666666666663</v>
      </c>
      <c r="J86" s="27">
        <f>SUM(J72:J85)</f>
        <v>11</v>
      </c>
      <c r="K86" s="27">
        <f>SUM(K72:K85)</f>
        <v>4</v>
      </c>
      <c r="L86" s="27">
        <f>J86-K86</f>
        <v>7</v>
      </c>
      <c r="M86" s="28">
        <f>K86/J86</f>
        <v>0.36363636363636365</v>
      </c>
      <c r="N86" s="27">
        <f>SUM(N72:N85)</f>
        <v>29</v>
      </c>
      <c r="O86" s="27">
        <f>SUM(O72:O85)</f>
        <v>13</v>
      </c>
      <c r="P86" s="27">
        <f>SUM(P72:P85)</f>
        <v>16</v>
      </c>
      <c r="Q86" s="28">
        <f>O86/N86</f>
        <v>0.44827586206896552</v>
      </c>
      <c r="R86" s="28"/>
      <c r="S86" s="28"/>
      <c r="T86" s="28"/>
      <c r="U86" s="28"/>
      <c r="V86" s="44"/>
      <c r="W86" s="44"/>
      <c r="X86" s="44"/>
      <c r="Y86" s="44"/>
    </row>
    <row r="87" spans="1:25" ht="12.75" customHeight="1">
      <c r="A87" s="115" t="s">
        <v>170</v>
      </c>
      <c r="B87" s="115"/>
      <c r="C87" s="115"/>
      <c r="D87" s="115"/>
      <c r="E87" s="115"/>
      <c r="F87" s="27">
        <f>F38+F54+F71+F86</f>
        <v>905</v>
      </c>
      <c r="G87" s="27">
        <f>G38+G54+G71+G86</f>
        <v>697</v>
      </c>
      <c r="H87" s="27">
        <f>H38+H54+H71+H86</f>
        <v>208</v>
      </c>
      <c r="I87" s="28">
        <f t="shared" si="7"/>
        <v>0.77016574585635356</v>
      </c>
      <c r="J87" s="27">
        <f>J38+J54+J71+J86</f>
        <v>52</v>
      </c>
      <c r="K87" s="27">
        <f>K38+K54+K71+K86</f>
        <v>22</v>
      </c>
      <c r="L87" s="27">
        <f>L38+L54+L71+L86</f>
        <v>30</v>
      </c>
      <c r="M87" s="28">
        <f>K87/J87</f>
        <v>0.42307692307692307</v>
      </c>
      <c r="N87" s="27">
        <f>N38+N54+N71+N86</f>
        <v>172</v>
      </c>
      <c r="O87" s="27">
        <f>O38+O54+O71+O86</f>
        <v>84</v>
      </c>
      <c r="P87" s="27">
        <f>P38+P54+P71+P86</f>
        <v>89</v>
      </c>
      <c r="Q87" s="28">
        <f>O87/N87</f>
        <v>0.48837209302325579</v>
      </c>
      <c r="R87" s="53">
        <f>R38+R54</f>
        <v>3</v>
      </c>
      <c r="S87" s="53">
        <f>S38+S54</f>
        <v>3</v>
      </c>
      <c r="T87" s="53">
        <f>T38+T54</f>
        <v>0</v>
      </c>
      <c r="U87" s="28">
        <f>S87/R87</f>
        <v>1</v>
      </c>
      <c r="V87" s="44"/>
      <c r="W87" s="44"/>
      <c r="X87" s="44"/>
      <c r="Y87" s="44"/>
    </row>
    <row r="88" spans="1:25" ht="15" customHeight="1">
      <c r="A88" s="116" t="s">
        <v>171</v>
      </c>
      <c r="B88" s="116"/>
      <c r="C88" s="116"/>
      <c r="D88" s="116"/>
      <c r="E88" s="116"/>
      <c r="F88" s="54"/>
      <c r="G88" s="55"/>
      <c r="H88" s="54"/>
      <c r="I88" s="54"/>
      <c r="J88" s="54"/>
      <c r="K88" s="54"/>
      <c r="L88" s="54"/>
      <c r="M88" s="54"/>
      <c r="N88" s="54"/>
      <c r="O88" s="55"/>
      <c r="P88" s="54"/>
      <c r="Q88" s="56"/>
      <c r="R88" s="56"/>
      <c r="S88" s="56"/>
      <c r="T88" s="56"/>
      <c r="U88" s="56"/>
    </row>
    <row r="89" spans="1:25" ht="14.25"/>
    <row r="90" spans="1:25" ht="14.25">
      <c r="A90" s="117" t="s">
        <v>172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</row>
    <row r="91" spans="1:25" ht="14.25">
      <c r="A91" s="97" t="s">
        <v>39</v>
      </c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</row>
    <row r="92" spans="1:25" ht="12.75" customHeight="1">
      <c r="A92" s="98" t="s">
        <v>40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</row>
    <row r="93" spans="1:25" ht="12.75" customHeight="1">
      <c r="A93" s="99" t="s">
        <v>260</v>
      </c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</row>
    <row r="94" spans="1:25" ht="12.75" customHeight="1">
      <c r="A94" s="118" t="s">
        <v>42</v>
      </c>
      <c r="B94" s="118"/>
      <c r="C94" s="118"/>
      <c r="D94" s="118"/>
      <c r="E94" s="118"/>
      <c r="F94" s="102" t="s">
        <v>6</v>
      </c>
      <c r="G94" s="102"/>
      <c r="H94" s="102"/>
      <c r="I94" s="102"/>
      <c r="J94" s="102"/>
      <c r="K94" s="102"/>
      <c r="L94" s="102"/>
      <c r="M94" s="102"/>
      <c r="N94" s="102" t="s">
        <v>7</v>
      </c>
      <c r="O94" s="102"/>
      <c r="P94" s="102"/>
      <c r="Q94" s="102"/>
      <c r="R94" s="102"/>
      <c r="S94" s="102"/>
      <c r="T94" s="102"/>
      <c r="U94" s="102"/>
      <c r="V94" s="102" t="s">
        <v>174</v>
      </c>
      <c r="W94" s="102"/>
      <c r="X94" s="102"/>
      <c r="Y94" s="102"/>
    </row>
    <row r="95" spans="1:25" ht="12.75" customHeight="1">
      <c r="A95" s="118"/>
      <c r="B95" s="118"/>
      <c r="C95" s="118"/>
      <c r="D95" s="118"/>
      <c r="E95" s="118"/>
      <c r="F95" s="102" t="s">
        <v>48</v>
      </c>
      <c r="G95" s="102"/>
      <c r="H95" s="102"/>
      <c r="I95" s="102"/>
      <c r="J95" s="102" t="s">
        <v>49</v>
      </c>
      <c r="K95" s="102"/>
      <c r="L95" s="102"/>
      <c r="M95" s="102"/>
      <c r="N95" s="102" t="s">
        <v>48</v>
      </c>
      <c r="O95" s="102"/>
      <c r="P95" s="102"/>
      <c r="Q95" s="102"/>
      <c r="R95" s="102" t="s">
        <v>49</v>
      </c>
      <c r="S95" s="102"/>
      <c r="T95" s="102"/>
      <c r="U95" s="102"/>
      <c r="V95" s="102"/>
      <c r="W95" s="102"/>
      <c r="X95" s="102"/>
      <c r="Y95" s="102"/>
    </row>
    <row r="96" spans="1:25" ht="14.25">
      <c r="A96" s="118"/>
      <c r="B96" s="118"/>
      <c r="C96" s="118"/>
      <c r="D96" s="118"/>
      <c r="E96" s="118"/>
      <c r="F96" s="19" t="s">
        <v>50</v>
      </c>
      <c r="G96" s="19" t="s">
        <v>51</v>
      </c>
      <c r="H96" s="19" t="s">
        <v>52</v>
      </c>
      <c r="I96" s="19" t="s">
        <v>53</v>
      </c>
      <c r="J96" s="19" t="s">
        <v>50</v>
      </c>
      <c r="K96" s="19" t="s">
        <v>51</v>
      </c>
      <c r="L96" s="19" t="s">
        <v>52</v>
      </c>
      <c r="M96" s="19" t="s">
        <v>53</v>
      </c>
      <c r="N96" s="19" t="s">
        <v>50</v>
      </c>
      <c r="O96" s="19" t="s">
        <v>51</v>
      </c>
      <c r="P96" s="19" t="s">
        <v>52</v>
      </c>
      <c r="Q96" s="19" t="s">
        <v>53</v>
      </c>
      <c r="R96" s="19" t="s">
        <v>50</v>
      </c>
      <c r="S96" s="19" t="s">
        <v>51</v>
      </c>
      <c r="T96" s="19" t="s">
        <v>52</v>
      </c>
      <c r="U96" s="19" t="s">
        <v>53</v>
      </c>
      <c r="V96" s="19" t="s">
        <v>50</v>
      </c>
      <c r="W96" s="19" t="s">
        <v>51</v>
      </c>
      <c r="X96" s="19" t="s">
        <v>52</v>
      </c>
      <c r="Y96" s="19" t="s">
        <v>53</v>
      </c>
    </row>
    <row r="97" spans="1:25" ht="18">
      <c r="A97" s="119" t="s">
        <v>54</v>
      </c>
      <c r="B97" s="119"/>
      <c r="C97" s="119"/>
      <c r="D97" s="119"/>
      <c r="E97" s="119"/>
      <c r="F97" s="58">
        <f t="shared" ref="F97:U97" si="9">F38</f>
        <v>410</v>
      </c>
      <c r="G97" s="58">
        <f t="shared" si="9"/>
        <v>321</v>
      </c>
      <c r="H97" s="58">
        <f t="shared" si="9"/>
        <v>89</v>
      </c>
      <c r="I97" s="59">
        <f t="shared" si="9"/>
        <v>0.78292682926829271</v>
      </c>
      <c r="J97" s="58">
        <f t="shared" si="9"/>
        <v>14</v>
      </c>
      <c r="K97" s="58">
        <f t="shared" si="9"/>
        <v>0</v>
      </c>
      <c r="L97" s="58">
        <f t="shared" si="9"/>
        <v>14</v>
      </c>
      <c r="M97" s="59">
        <f t="shared" si="9"/>
        <v>0</v>
      </c>
      <c r="N97" s="58">
        <f t="shared" si="9"/>
        <v>103</v>
      </c>
      <c r="O97" s="58">
        <f t="shared" si="9"/>
        <v>50</v>
      </c>
      <c r="P97" s="58">
        <f t="shared" si="9"/>
        <v>53</v>
      </c>
      <c r="Q97" s="59">
        <f t="shared" si="9"/>
        <v>0.4854368932038835</v>
      </c>
      <c r="R97" s="58">
        <f t="shared" si="9"/>
        <v>3</v>
      </c>
      <c r="S97" s="58">
        <f t="shared" si="9"/>
        <v>3</v>
      </c>
      <c r="T97" s="58">
        <f t="shared" si="9"/>
        <v>0</v>
      </c>
      <c r="U97" s="59">
        <f t="shared" si="9"/>
        <v>1</v>
      </c>
      <c r="V97" s="58">
        <f t="shared" ref="V97:W101" si="10">F97+J97+N97+R97</f>
        <v>530</v>
      </c>
      <c r="W97" s="58">
        <f t="shared" si="10"/>
        <v>374</v>
      </c>
      <c r="X97" s="58">
        <f>V97-W97</f>
        <v>156</v>
      </c>
      <c r="Y97" s="59">
        <f>W97/V97</f>
        <v>0.70566037735849052</v>
      </c>
    </row>
    <row r="98" spans="1:25" ht="18">
      <c r="A98" s="120" t="s">
        <v>99</v>
      </c>
      <c r="B98" s="120"/>
      <c r="C98" s="120"/>
      <c r="D98" s="120"/>
      <c r="E98" s="120"/>
      <c r="F98" s="60">
        <f t="shared" ref="F98:U98" si="11">F54</f>
        <v>169</v>
      </c>
      <c r="G98" s="60">
        <f t="shared" si="11"/>
        <v>135</v>
      </c>
      <c r="H98" s="60">
        <f t="shared" si="11"/>
        <v>34</v>
      </c>
      <c r="I98" s="61">
        <f t="shared" si="11"/>
        <v>0.79881656804733725</v>
      </c>
      <c r="J98" s="60">
        <f t="shared" si="11"/>
        <v>22</v>
      </c>
      <c r="K98" s="60">
        <f t="shared" si="11"/>
        <v>15</v>
      </c>
      <c r="L98" s="60">
        <f t="shared" si="11"/>
        <v>7</v>
      </c>
      <c r="M98" s="61">
        <f t="shared" si="11"/>
        <v>0.68181818181818177</v>
      </c>
      <c r="N98" s="60">
        <f t="shared" si="11"/>
        <v>20</v>
      </c>
      <c r="O98" s="60">
        <f t="shared" si="11"/>
        <v>10</v>
      </c>
      <c r="P98" s="60">
        <f t="shared" si="11"/>
        <v>10</v>
      </c>
      <c r="Q98" s="61">
        <f t="shared" si="11"/>
        <v>0.5</v>
      </c>
      <c r="R98" s="60">
        <f t="shared" si="11"/>
        <v>0</v>
      </c>
      <c r="S98" s="60">
        <f t="shared" si="11"/>
        <v>0</v>
      </c>
      <c r="T98" s="60">
        <f t="shared" si="11"/>
        <v>0</v>
      </c>
      <c r="U98" s="61" t="e">
        <f t="shared" si="11"/>
        <v>#DIV/0!</v>
      </c>
      <c r="V98" s="58">
        <f t="shared" si="10"/>
        <v>211</v>
      </c>
      <c r="W98" s="58">
        <f t="shared" si="10"/>
        <v>160</v>
      </c>
      <c r="X98" s="58">
        <f>V98-W98</f>
        <v>51</v>
      </c>
      <c r="Y98" s="59">
        <f>W98/V98</f>
        <v>0.75829383886255919</v>
      </c>
    </row>
    <row r="99" spans="1:25" ht="18" customHeight="1">
      <c r="A99" s="121" t="s">
        <v>123</v>
      </c>
      <c r="B99" s="121"/>
      <c r="C99" s="121"/>
      <c r="D99" s="121"/>
      <c r="E99" s="121"/>
      <c r="F99" s="62">
        <f t="shared" ref="F99:Q99" si="12">F71</f>
        <v>155</v>
      </c>
      <c r="G99" s="62">
        <f t="shared" si="12"/>
        <v>127</v>
      </c>
      <c r="H99" s="62">
        <f t="shared" si="12"/>
        <v>28</v>
      </c>
      <c r="I99" s="63">
        <f t="shared" si="12"/>
        <v>0.8193548387096774</v>
      </c>
      <c r="J99" s="62">
        <f t="shared" si="12"/>
        <v>5</v>
      </c>
      <c r="K99" s="62">
        <f t="shared" si="12"/>
        <v>3</v>
      </c>
      <c r="L99" s="62">
        <f t="shared" si="12"/>
        <v>2</v>
      </c>
      <c r="M99" s="63">
        <f t="shared" si="12"/>
        <v>0.6</v>
      </c>
      <c r="N99" s="62">
        <f t="shared" si="12"/>
        <v>20</v>
      </c>
      <c r="O99" s="62">
        <f t="shared" si="12"/>
        <v>11</v>
      </c>
      <c r="P99" s="62">
        <f t="shared" si="12"/>
        <v>10</v>
      </c>
      <c r="Q99" s="63">
        <f t="shared" si="12"/>
        <v>0.55000000000000004</v>
      </c>
      <c r="R99" s="63"/>
      <c r="S99" s="63"/>
      <c r="T99" s="63"/>
      <c r="U99" s="63"/>
      <c r="V99" s="58">
        <f t="shared" si="10"/>
        <v>180</v>
      </c>
      <c r="W99" s="58">
        <f t="shared" si="10"/>
        <v>141</v>
      </c>
      <c r="X99" s="58">
        <f>V99-W99</f>
        <v>39</v>
      </c>
      <c r="Y99" s="59">
        <f>W99/V99</f>
        <v>0.78333333333333333</v>
      </c>
    </row>
    <row r="100" spans="1:25" ht="18" customHeight="1">
      <c r="A100" s="122" t="s">
        <v>146</v>
      </c>
      <c r="B100" s="122"/>
      <c r="C100" s="122"/>
      <c r="D100" s="122"/>
      <c r="E100" s="122"/>
      <c r="F100" s="64">
        <f t="shared" ref="F100:Q100" si="13">F86</f>
        <v>171</v>
      </c>
      <c r="G100" s="64">
        <f t="shared" si="13"/>
        <v>114</v>
      </c>
      <c r="H100" s="64">
        <f t="shared" si="13"/>
        <v>57</v>
      </c>
      <c r="I100" s="65">
        <f t="shared" si="13"/>
        <v>0.66666666666666663</v>
      </c>
      <c r="J100" s="64">
        <f t="shared" si="13"/>
        <v>11</v>
      </c>
      <c r="K100" s="64">
        <f t="shared" si="13"/>
        <v>4</v>
      </c>
      <c r="L100" s="64">
        <f t="shared" si="13"/>
        <v>7</v>
      </c>
      <c r="M100" s="65">
        <f t="shared" si="13"/>
        <v>0.36363636363636365</v>
      </c>
      <c r="N100" s="64">
        <f t="shared" si="13"/>
        <v>29</v>
      </c>
      <c r="O100" s="64">
        <f t="shared" si="13"/>
        <v>13</v>
      </c>
      <c r="P100" s="64">
        <f t="shared" si="13"/>
        <v>16</v>
      </c>
      <c r="Q100" s="65">
        <f t="shared" si="13"/>
        <v>0.44827586206896552</v>
      </c>
      <c r="R100" s="65"/>
      <c r="S100" s="65"/>
      <c r="T100" s="65"/>
      <c r="U100" s="65"/>
      <c r="V100" s="58">
        <f t="shared" si="10"/>
        <v>211</v>
      </c>
      <c r="W100" s="58">
        <f t="shared" si="10"/>
        <v>131</v>
      </c>
      <c r="X100" s="58">
        <f>V100-W100</f>
        <v>80</v>
      </c>
      <c r="Y100" s="59">
        <f>W100/V100</f>
        <v>0.62085308056872035</v>
      </c>
    </row>
    <row r="101" spans="1:25" ht="20.25" customHeight="1">
      <c r="A101" s="123" t="s">
        <v>175</v>
      </c>
      <c r="B101" s="123"/>
      <c r="C101" s="123"/>
      <c r="D101" s="123"/>
      <c r="E101" s="123"/>
      <c r="F101" s="18">
        <f t="shared" ref="F101:Q101" si="14">F87</f>
        <v>905</v>
      </c>
      <c r="G101" s="18">
        <f t="shared" si="14"/>
        <v>697</v>
      </c>
      <c r="H101" s="18">
        <f t="shared" si="14"/>
        <v>208</v>
      </c>
      <c r="I101" s="66">
        <f t="shared" si="14"/>
        <v>0.77016574585635356</v>
      </c>
      <c r="J101" s="18">
        <f t="shared" si="14"/>
        <v>52</v>
      </c>
      <c r="K101" s="18">
        <f t="shared" si="14"/>
        <v>22</v>
      </c>
      <c r="L101" s="18">
        <f t="shared" si="14"/>
        <v>30</v>
      </c>
      <c r="M101" s="66">
        <f t="shared" si="14"/>
        <v>0.42307692307692307</v>
      </c>
      <c r="N101" s="18">
        <f t="shared" si="14"/>
        <v>172</v>
      </c>
      <c r="O101" s="18">
        <f t="shared" si="14"/>
        <v>84</v>
      </c>
      <c r="P101" s="18">
        <f t="shared" si="14"/>
        <v>89</v>
      </c>
      <c r="Q101" s="66">
        <f t="shared" si="14"/>
        <v>0.48837209302325579</v>
      </c>
      <c r="R101" s="67">
        <f>R87</f>
        <v>3</v>
      </c>
      <c r="S101" s="67">
        <f>S87</f>
        <v>3</v>
      </c>
      <c r="T101" s="67">
        <f>T87</f>
        <v>0</v>
      </c>
      <c r="U101" s="66">
        <f>U87</f>
        <v>1</v>
      </c>
      <c r="V101" s="58">
        <f t="shared" si="10"/>
        <v>1132</v>
      </c>
      <c r="W101" s="58">
        <f t="shared" si="10"/>
        <v>806</v>
      </c>
      <c r="X101" s="58">
        <f>V101-W101</f>
        <v>326</v>
      </c>
      <c r="Y101" s="59">
        <f>W101/V101</f>
        <v>0.71201413427561833</v>
      </c>
    </row>
    <row r="102" spans="1:25" ht="15" customHeight="1">
      <c r="A102" s="116" t="s">
        <v>171</v>
      </c>
      <c r="B102" s="116"/>
      <c r="C102" s="116"/>
      <c r="D102" s="116"/>
      <c r="E102" s="116"/>
      <c r="F102" s="54"/>
      <c r="G102" s="55"/>
      <c r="H102" s="54"/>
      <c r="I102" s="54"/>
      <c r="J102" s="54"/>
      <c r="K102" s="54"/>
      <c r="L102" s="54"/>
      <c r="M102" s="54"/>
      <c r="N102" s="54"/>
      <c r="O102" s="55"/>
      <c r="P102" s="54"/>
      <c r="Q102" s="56"/>
      <c r="R102" s="56"/>
      <c r="S102" s="56"/>
      <c r="T102" s="56"/>
      <c r="U102" s="56"/>
    </row>
    <row r="103" spans="1:25" ht="14.25"/>
    <row r="104" spans="1:25" ht="14.25"/>
    <row r="105" spans="1:25" ht="14.25"/>
    <row r="106" spans="1:25" ht="14.25"/>
    <row r="107" spans="1:25" ht="14.25"/>
    <row r="108" spans="1:25" ht="14.25"/>
    <row r="109" spans="1:25" ht="14.25"/>
    <row r="110" spans="1:25" ht="14.25"/>
    <row r="111" spans="1:25" ht="14.25"/>
    <row r="112" spans="1:25" ht="18">
      <c r="E112" s="124" t="s">
        <v>261</v>
      </c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</row>
    <row r="113" spans="5:20" ht="18" customHeight="1">
      <c r="E113" s="125" t="s">
        <v>1</v>
      </c>
      <c r="F113" s="125"/>
      <c r="G113" s="125"/>
      <c r="H113" s="125"/>
      <c r="I113" s="126" t="s">
        <v>2</v>
      </c>
      <c r="J113" s="126"/>
      <c r="K113" s="126"/>
      <c r="L113" s="127" t="s">
        <v>3</v>
      </c>
      <c r="M113" s="127"/>
      <c r="N113" s="127"/>
      <c r="O113" s="126" t="s">
        <v>4</v>
      </c>
      <c r="P113" s="126"/>
      <c r="Q113" s="126"/>
      <c r="R113" s="127" t="s">
        <v>5</v>
      </c>
      <c r="S113" s="127"/>
      <c r="T113" s="127"/>
    </row>
    <row r="114" spans="5:20" ht="15.75" customHeight="1">
      <c r="E114" s="128" t="s">
        <v>6</v>
      </c>
      <c r="F114" s="128"/>
      <c r="G114" s="128"/>
      <c r="H114" s="128"/>
      <c r="I114" s="129">
        <f>F87+J87</f>
        <v>957</v>
      </c>
      <c r="J114" s="129"/>
      <c r="K114" s="129"/>
      <c r="L114" s="130">
        <f>G87+K87</f>
        <v>719</v>
      </c>
      <c r="M114" s="130"/>
      <c r="N114" s="130"/>
      <c r="O114" s="130">
        <f>I114-L114</f>
        <v>238</v>
      </c>
      <c r="P114" s="130"/>
      <c r="Q114" s="130"/>
      <c r="R114" s="131">
        <f>L114/I114</f>
        <v>0.75130616509926851</v>
      </c>
      <c r="S114" s="131"/>
      <c r="T114" s="131"/>
    </row>
    <row r="115" spans="5:20" ht="15.75" customHeight="1">
      <c r="E115" s="128" t="s">
        <v>7</v>
      </c>
      <c r="F115" s="128"/>
      <c r="G115" s="128"/>
      <c r="H115" s="128"/>
      <c r="I115" s="129">
        <f>N87+R87</f>
        <v>175</v>
      </c>
      <c r="J115" s="129"/>
      <c r="K115" s="129"/>
      <c r="L115" s="130">
        <f>O87+S87</f>
        <v>87</v>
      </c>
      <c r="M115" s="130"/>
      <c r="N115" s="130"/>
      <c r="O115" s="130">
        <f>I115-L115</f>
        <v>88</v>
      </c>
      <c r="P115" s="130"/>
      <c r="Q115" s="130"/>
      <c r="R115" s="131">
        <f>L115/I115</f>
        <v>0.49714285714285716</v>
      </c>
      <c r="S115" s="131"/>
      <c r="T115" s="131"/>
    </row>
    <row r="116" spans="5:20" ht="15.75" customHeight="1">
      <c r="E116" s="128" t="s">
        <v>8</v>
      </c>
      <c r="F116" s="128"/>
      <c r="G116" s="128"/>
      <c r="H116" s="128"/>
      <c r="I116" s="129">
        <f>SUM(I114:I115)</f>
        <v>1132</v>
      </c>
      <c r="J116" s="129"/>
      <c r="K116" s="129"/>
      <c r="L116" s="130">
        <f>SUM(L114:L115)</f>
        <v>806</v>
      </c>
      <c r="M116" s="130"/>
      <c r="N116" s="130"/>
      <c r="O116" s="130">
        <f>SUM(O114:O115)</f>
        <v>326</v>
      </c>
      <c r="P116" s="130"/>
      <c r="Q116" s="130"/>
      <c r="R116" s="131">
        <f>L116/I116</f>
        <v>0.71201413427561833</v>
      </c>
      <c r="S116" s="131"/>
      <c r="T116" s="131"/>
    </row>
    <row r="117" spans="5:20" ht="15" customHeight="1">
      <c r="E117" s="132" t="s">
        <v>176</v>
      </c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</row>
    <row r="118" spans="5:20" ht="14.25"/>
    <row r="119" spans="5:20" ht="14.25">
      <c r="E119" s="133" t="s">
        <v>177</v>
      </c>
      <c r="F119" s="133"/>
      <c r="G119" s="133"/>
      <c r="H119" s="133"/>
      <c r="I119" s="133"/>
      <c r="J119" s="133"/>
      <c r="K119" s="133"/>
      <c r="L119" s="133"/>
      <c r="M119" s="133"/>
    </row>
    <row r="120" spans="5:20" ht="12.75" customHeight="1">
      <c r="E120" s="68"/>
      <c r="F120" s="133" t="s">
        <v>178</v>
      </c>
      <c r="G120" s="133"/>
      <c r="H120" s="133"/>
      <c r="I120" s="133"/>
      <c r="J120" s="133" t="s">
        <v>179</v>
      </c>
      <c r="K120" s="133"/>
      <c r="L120" s="133"/>
      <c r="M120" s="133"/>
    </row>
    <row r="121" spans="5:20" ht="25.5">
      <c r="E121" s="69"/>
      <c r="F121" s="70" t="s">
        <v>180</v>
      </c>
      <c r="G121" s="70" t="s">
        <v>181</v>
      </c>
      <c r="H121" s="70" t="s">
        <v>182</v>
      </c>
      <c r="I121" s="70" t="s">
        <v>183</v>
      </c>
      <c r="J121" s="70" t="s">
        <v>180</v>
      </c>
      <c r="K121" s="70" t="s">
        <v>181</v>
      </c>
      <c r="L121" s="70" t="s">
        <v>182</v>
      </c>
      <c r="M121" s="70" t="s">
        <v>183</v>
      </c>
    </row>
    <row r="122" spans="5:20" ht="14.25">
      <c r="E122" s="68" t="s">
        <v>54</v>
      </c>
      <c r="F122" s="71">
        <v>1948</v>
      </c>
      <c r="G122" s="71">
        <v>793</v>
      </c>
      <c r="H122" s="71">
        <f>F122-G122</f>
        <v>1155</v>
      </c>
      <c r="I122" s="72">
        <f>G122/F122</f>
        <v>0.40708418891170434</v>
      </c>
      <c r="J122" s="71">
        <v>421</v>
      </c>
      <c r="K122" s="71">
        <v>92</v>
      </c>
      <c r="L122" s="71">
        <f>J122-K122</f>
        <v>329</v>
      </c>
      <c r="M122" s="72">
        <f>K122/J122</f>
        <v>0.21852731591448932</v>
      </c>
    </row>
    <row r="123" spans="5:20" ht="14.25">
      <c r="E123" s="68" t="s">
        <v>99</v>
      </c>
      <c r="F123" s="71">
        <v>1352</v>
      </c>
      <c r="G123" s="71">
        <v>409</v>
      </c>
      <c r="H123" s="71">
        <f>F123-G123</f>
        <v>943</v>
      </c>
      <c r="I123" s="72">
        <f>G123/F123</f>
        <v>0.3025147928994083</v>
      </c>
      <c r="J123" s="71">
        <v>413</v>
      </c>
      <c r="K123" s="71">
        <v>58</v>
      </c>
      <c r="L123" s="71">
        <f>J123-K123</f>
        <v>355</v>
      </c>
      <c r="M123" s="72">
        <f>K123/J123</f>
        <v>0.14043583535108958</v>
      </c>
    </row>
    <row r="124" spans="5:20" ht="14.25">
      <c r="E124" s="68" t="s">
        <v>123</v>
      </c>
      <c r="F124" s="71">
        <v>1432</v>
      </c>
      <c r="G124" s="71">
        <v>466</v>
      </c>
      <c r="H124" s="71">
        <f>F124-G124</f>
        <v>966</v>
      </c>
      <c r="I124" s="72">
        <f>G124/F124</f>
        <v>0.32541899441340782</v>
      </c>
      <c r="J124" s="71">
        <v>370</v>
      </c>
      <c r="K124" s="71">
        <v>64</v>
      </c>
      <c r="L124" s="71">
        <f>J124-K124</f>
        <v>306</v>
      </c>
      <c r="M124" s="72">
        <f>K124/J124</f>
        <v>0.17297297297297298</v>
      </c>
    </row>
    <row r="125" spans="5:20" ht="14.25">
      <c r="E125" s="68" t="s">
        <v>146</v>
      </c>
      <c r="F125" s="71">
        <v>1943</v>
      </c>
      <c r="G125" s="71">
        <v>707</v>
      </c>
      <c r="H125" s="71">
        <f>F125-G125</f>
        <v>1236</v>
      </c>
      <c r="I125" s="72">
        <f>G125/F125</f>
        <v>0.36387030365414308</v>
      </c>
      <c r="J125" s="71">
        <v>461</v>
      </c>
      <c r="K125" s="71">
        <v>64</v>
      </c>
      <c r="L125" s="71">
        <f>J125-K125</f>
        <v>397</v>
      </c>
      <c r="M125" s="72">
        <f>K125/J125</f>
        <v>0.13882863340563992</v>
      </c>
    </row>
    <row r="126" spans="5:20" ht="14.25">
      <c r="E126" s="68" t="s">
        <v>175</v>
      </c>
      <c r="F126" s="68">
        <f>F122+F123+F124+F125</f>
        <v>6675</v>
      </c>
      <c r="G126" s="68">
        <f>G122+G123+G124+G125</f>
        <v>2375</v>
      </c>
      <c r="H126" s="68">
        <f>H122+H123+H124+H125</f>
        <v>4300</v>
      </c>
      <c r="I126" s="73">
        <f>G126/F126</f>
        <v>0.35580524344569286</v>
      </c>
      <c r="J126" s="68">
        <f>J122+J123+J124+J125</f>
        <v>1665</v>
      </c>
      <c r="K126" s="68">
        <f>K122+K123+K124+K125</f>
        <v>278</v>
      </c>
      <c r="L126" s="68">
        <f>L122+L123+L124+L125</f>
        <v>1387</v>
      </c>
      <c r="M126" s="73">
        <f>K126/J126</f>
        <v>0.16696696696696697</v>
      </c>
    </row>
    <row r="127" spans="5:20" ht="14.25">
      <c r="E127" s="74" t="s">
        <v>184</v>
      </c>
      <c r="H127" s="75"/>
    </row>
    <row r="128" spans="5:20" ht="14.25">
      <c r="E128" s="74" t="s">
        <v>185</v>
      </c>
      <c r="H128" s="75"/>
    </row>
    <row r="138" spans="1:21" ht="12.75" customHeight="1">
      <c r="A138" s="114" t="s">
        <v>172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4.25">
      <c r="A139" s="114" t="s">
        <v>39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4.25">
      <c r="A140" s="114" t="s">
        <v>40</v>
      </c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</row>
    <row r="141" spans="1:21" ht="12.75" customHeight="1">
      <c r="A141" s="99" t="s">
        <v>259</v>
      </c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</row>
    <row r="142" spans="1:21" ht="12.75" customHeight="1">
      <c r="A142" s="118" t="s">
        <v>42</v>
      </c>
      <c r="B142" s="118"/>
      <c r="C142" s="118"/>
      <c r="D142" s="118"/>
      <c r="E142" s="118"/>
      <c r="F142" s="99" t="s">
        <v>187</v>
      </c>
      <c r="G142" s="99"/>
      <c r="H142" s="99"/>
      <c r="I142" s="99"/>
      <c r="J142" s="99"/>
      <c r="K142" s="99"/>
      <c r="L142" s="99"/>
      <c r="M142" s="99"/>
      <c r="N142" s="99" t="s">
        <v>188</v>
      </c>
      <c r="O142" s="99"/>
      <c r="P142" s="99"/>
      <c r="Q142" s="99"/>
      <c r="R142" s="99"/>
      <c r="S142" s="99"/>
      <c r="T142" s="99"/>
      <c r="U142" s="99"/>
    </row>
    <row r="143" spans="1:21" ht="12.75" customHeight="1">
      <c r="A143" s="118"/>
      <c r="B143" s="118"/>
      <c r="C143" s="118"/>
      <c r="D143" s="118"/>
      <c r="E143" s="118"/>
      <c r="F143" s="99" t="s">
        <v>189</v>
      </c>
      <c r="G143" s="99"/>
      <c r="H143" s="99"/>
      <c r="I143" s="99"/>
      <c r="J143" s="99" t="s">
        <v>190</v>
      </c>
      <c r="K143" s="99"/>
      <c r="L143" s="99"/>
      <c r="M143" s="99"/>
      <c r="N143" s="99" t="s">
        <v>189</v>
      </c>
      <c r="O143" s="99"/>
      <c r="P143" s="99"/>
      <c r="Q143" s="99"/>
      <c r="R143" s="99" t="s">
        <v>190</v>
      </c>
      <c r="S143" s="99"/>
      <c r="T143" s="99"/>
      <c r="U143" s="99"/>
    </row>
    <row r="144" spans="1:21" ht="18" customHeight="1">
      <c r="A144" s="134" t="s">
        <v>54</v>
      </c>
      <c r="B144" s="134"/>
      <c r="C144" s="134"/>
      <c r="D144" s="134"/>
      <c r="E144" s="134"/>
      <c r="F144" s="76">
        <f t="shared" ref="F144:G148" si="15">F97+J97</f>
        <v>424</v>
      </c>
      <c r="G144" s="76">
        <f t="shared" si="15"/>
        <v>321</v>
      </c>
      <c r="H144" s="76">
        <f>F144-G144</f>
        <v>103</v>
      </c>
      <c r="I144" s="77">
        <f>G144/F144</f>
        <v>0.75707547169811318</v>
      </c>
      <c r="J144" s="78">
        <f t="shared" ref="J144:K148" si="16">F122</f>
        <v>1948</v>
      </c>
      <c r="K144" s="78">
        <f t="shared" si="16"/>
        <v>793</v>
      </c>
      <c r="L144" s="79">
        <f>J144-K144</f>
        <v>1155</v>
      </c>
      <c r="M144" s="77">
        <f>K144/J144</f>
        <v>0.40708418891170434</v>
      </c>
      <c r="N144" s="76">
        <f t="shared" ref="N144:O148" si="17">N97+R97</f>
        <v>106</v>
      </c>
      <c r="O144" s="76">
        <f t="shared" si="17"/>
        <v>53</v>
      </c>
      <c r="P144" s="76">
        <f>N144-O144</f>
        <v>53</v>
      </c>
      <c r="Q144" s="77">
        <f>O144/N144</f>
        <v>0.5</v>
      </c>
      <c r="R144" s="78">
        <f t="shared" ref="R144:S148" si="18">J122</f>
        <v>421</v>
      </c>
      <c r="S144" s="78">
        <f t="shared" si="18"/>
        <v>92</v>
      </c>
      <c r="T144" s="79">
        <f>R144-S144</f>
        <v>329</v>
      </c>
      <c r="U144" s="77">
        <f>S144/R144</f>
        <v>0.21852731591448932</v>
      </c>
    </row>
    <row r="145" spans="1:21" ht="18" customHeight="1">
      <c r="A145" s="135" t="s">
        <v>99</v>
      </c>
      <c r="B145" s="135"/>
      <c r="C145" s="135"/>
      <c r="D145" s="135"/>
      <c r="E145" s="135"/>
      <c r="F145" s="80">
        <f t="shared" si="15"/>
        <v>191</v>
      </c>
      <c r="G145" s="80">
        <f t="shared" si="15"/>
        <v>150</v>
      </c>
      <c r="H145" s="80">
        <f>F145-G145</f>
        <v>41</v>
      </c>
      <c r="I145" s="81">
        <f>G145/F145</f>
        <v>0.78534031413612571</v>
      </c>
      <c r="J145" s="82">
        <f t="shared" si="16"/>
        <v>1352</v>
      </c>
      <c r="K145" s="82">
        <f t="shared" si="16"/>
        <v>409</v>
      </c>
      <c r="L145" s="83">
        <f>J145-K145</f>
        <v>943</v>
      </c>
      <c r="M145" s="81">
        <f>K145/J145</f>
        <v>0.3025147928994083</v>
      </c>
      <c r="N145" s="80">
        <f t="shared" si="17"/>
        <v>20</v>
      </c>
      <c r="O145" s="80">
        <f t="shared" si="17"/>
        <v>10</v>
      </c>
      <c r="P145" s="80">
        <f>N145-O145</f>
        <v>10</v>
      </c>
      <c r="Q145" s="81">
        <f>O145/N145</f>
        <v>0.5</v>
      </c>
      <c r="R145" s="82">
        <f t="shared" si="18"/>
        <v>413</v>
      </c>
      <c r="S145" s="82">
        <f t="shared" si="18"/>
        <v>58</v>
      </c>
      <c r="T145" s="83">
        <f>R145-S145</f>
        <v>355</v>
      </c>
      <c r="U145" s="81">
        <f>S145/R145</f>
        <v>0.14043583535108958</v>
      </c>
    </row>
    <row r="146" spans="1:21" ht="18">
      <c r="A146" s="136" t="s">
        <v>123</v>
      </c>
      <c r="B146" s="136"/>
      <c r="C146" s="136"/>
      <c r="D146" s="136"/>
      <c r="E146" s="136"/>
      <c r="F146" s="84">
        <f t="shared" si="15"/>
        <v>160</v>
      </c>
      <c r="G146" s="84">
        <f t="shared" si="15"/>
        <v>130</v>
      </c>
      <c r="H146" s="84">
        <f>F146-G146</f>
        <v>30</v>
      </c>
      <c r="I146" s="85">
        <f>G146/F146</f>
        <v>0.8125</v>
      </c>
      <c r="J146" s="86">
        <f t="shared" si="16"/>
        <v>1432</v>
      </c>
      <c r="K146" s="86">
        <f t="shared" si="16"/>
        <v>466</v>
      </c>
      <c r="L146" s="87">
        <f>J146-K146</f>
        <v>966</v>
      </c>
      <c r="M146" s="85">
        <f>K146/J146</f>
        <v>0.32541899441340782</v>
      </c>
      <c r="N146" s="84">
        <f t="shared" si="17"/>
        <v>20</v>
      </c>
      <c r="O146" s="84">
        <f t="shared" si="17"/>
        <v>11</v>
      </c>
      <c r="P146" s="84">
        <f>N146-O146</f>
        <v>9</v>
      </c>
      <c r="Q146" s="85">
        <f>O146/N146</f>
        <v>0.55000000000000004</v>
      </c>
      <c r="R146" s="86">
        <f t="shared" si="18"/>
        <v>370</v>
      </c>
      <c r="S146" s="86">
        <f t="shared" si="18"/>
        <v>64</v>
      </c>
      <c r="T146" s="87">
        <f>R146-S146</f>
        <v>306</v>
      </c>
      <c r="U146" s="85">
        <f>S146/R146</f>
        <v>0.17297297297297298</v>
      </c>
    </row>
    <row r="147" spans="1:21" ht="18" customHeight="1">
      <c r="A147" s="137" t="s">
        <v>146</v>
      </c>
      <c r="B147" s="137"/>
      <c r="C147" s="137"/>
      <c r="D147" s="137"/>
      <c r="E147" s="137"/>
      <c r="F147" s="88">
        <f t="shared" si="15"/>
        <v>182</v>
      </c>
      <c r="G147" s="88">
        <f t="shared" si="15"/>
        <v>118</v>
      </c>
      <c r="H147" s="88">
        <f>F147-G147</f>
        <v>64</v>
      </c>
      <c r="I147" s="89">
        <f>G147/F147</f>
        <v>0.64835164835164838</v>
      </c>
      <c r="J147" s="90">
        <f t="shared" si="16"/>
        <v>1943</v>
      </c>
      <c r="K147" s="90">
        <f t="shared" si="16"/>
        <v>707</v>
      </c>
      <c r="L147" s="91">
        <f>J147-K147</f>
        <v>1236</v>
      </c>
      <c r="M147" s="89">
        <f>K147/J147</f>
        <v>0.36387030365414308</v>
      </c>
      <c r="N147" s="88">
        <f t="shared" si="17"/>
        <v>29</v>
      </c>
      <c r="O147" s="88">
        <f t="shared" si="17"/>
        <v>13</v>
      </c>
      <c r="P147" s="88">
        <f>N147-O147</f>
        <v>16</v>
      </c>
      <c r="Q147" s="89">
        <f>O147/N147</f>
        <v>0.44827586206896552</v>
      </c>
      <c r="R147" s="90">
        <f t="shared" si="18"/>
        <v>461</v>
      </c>
      <c r="S147" s="90">
        <f t="shared" si="18"/>
        <v>64</v>
      </c>
      <c r="T147" s="91">
        <f>R147-S147</f>
        <v>397</v>
      </c>
      <c r="U147" s="89">
        <f>S147/R147</f>
        <v>0.13882863340563992</v>
      </c>
    </row>
    <row r="148" spans="1:21" ht="20.25">
      <c r="A148" s="138" t="s">
        <v>175</v>
      </c>
      <c r="B148" s="138"/>
      <c r="C148" s="138"/>
      <c r="D148" s="138"/>
      <c r="E148" s="138"/>
      <c r="F148" s="92">
        <f t="shared" si="15"/>
        <v>957</v>
      </c>
      <c r="G148" s="92">
        <f t="shared" si="15"/>
        <v>719</v>
      </c>
      <c r="H148" s="92">
        <f>F148-G148</f>
        <v>238</v>
      </c>
      <c r="I148" s="93">
        <f>G148/F148</f>
        <v>0.75130616509926851</v>
      </c>
      <c r="J148" s="94">
        <f t="shared" si="16"/>
        <v>6675</v>
      </c>
      <c r="K148" s="94">
        <f t="shared" si="16"/>
        <v>2375</v>
      </c>
      <c r="L148" s="95">
        <f>J148-K148</f>
        <v>4300</v>
      </c>
      <c r="M148" s="93">
        <f>K148/J148</f>
        <v>0.35580524344569286</v>
      </c>
      <c r="N148" s="92">
        <f t="shared" si="17"/>
        <v>175</v>
      </c>
      <c r="O148" s="92">
        <f t="shared" si="17"/>
        <v>87</v>
      </c>
      <c r="P148" s="92">
        <f>N148-O148</f>
        <v>88</v>
      </c>
      <c r="Q148" s="93">
        <f>O148/N148</f>
        <v>0.49714285714285716</v>
      </c>
      <c r="R148" s="94">
        <f t="shared" si="18"/>
        <v>1665</v>
      </c>
      <c r="S148" s="94">
        <f t="shared" si="18"/>
        <v>278</v>
      </c>
      <c r="T148" s="95">
        <f>R148-S148</f>
        <v>1387</v>
      </c>
      <c r="U148" s="93">
        <f>S148/R148</f>
        <v>0.16696696696696697</v>
      </c>
    </row>
  </sheetData>
  <mergeCells count="117">
    <mergeCell ref="A144:E144"/>
    <mergeCell ref="A145:E145"/>
    <mergeCell ref="A146:E146"/>
    <mergeCell ref="A147:E147"/>
    <mergeCell ref="A148:E148"/>
    <mergeCell ref="A141:U141"/>
    <mergeCell ref="A142:E143"/>
    <mergeCell ref="F142:M142"/>
    <mergeCell ref="N142:U142"/>
    <mergeCell ref="F143:I143"/>
    <mergeCell ref="J143:M143"/>
    <mergeCell ref="N143:Q143"/>
    <mergeCell ref="R143:U143"/>
    <mergeCell ref="E119:M119"/>
    <mergeCell ref="F120:I120"/>
    <mergeCell ref="J120:M120"/>
    <mergeCell ref="A138:U138"/>
    <mergeCell ref="A139:U139"/>
    <mergeCell ref="A140:U140"/>
    <mergeCell ref="E116:H116"/>
    <mergeCell ref="I116:K116"/>
    <mergeCell ref="L116:N116"/>
    <mergeCell ref="O116:Q116"/>
    <mergeCell ref="R116:T116"/>
    <mergeCell ref="E117:T117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2:T112"/>
    <mergeCell ref="E113:H113"/>
    <mergeCell ref="I113:K113"/>
    <mergeCell ref="L113:N113"/>
    <mergeCell ref="O113:Q113"/>
    <mergeCell ref="R113:T113"/>
    <mergeCell ref="A97:E97"/>
    <mergeCell ref="A98:E98"/>
    <mergeCell ref="A99:E99"/>
    <mergeCell ref="A100:E100"/>
    <mergeCell ref="A101:E101"/>
    <mergeCell ref="A102:E102"/>
    <mergeCell ref="A93:U93"/>
    <mergeCell ref="A94:E96"/>
    <mergeCell ref="F94:M94"/>
    <mergeCell ref="N94:U94"/>
    <mergeCell ref="V94:Y95"/>
    <mergeCell ref="F95:I95"/>
    <mergeCell ref="J95:M95"/>
    <mergeCell ref="N95:Q95"/>
    <mergeCell ref="R95:U95"/>
    <mergeCell ref="A86:E86"/>
    <mergeCell ref="A87:E87"/>
    <mergeCell ref="A88:E88"/>
    <mergeCell ref="A90:U90"/>
    <mergeCell ref="A91:U91"/>
    <mergeCell ref="A92:U92"/>
    <mergeCell ref="A71:E71"/>
    <mergeCell ref="A72:A85"/>
    <mergeCell ref="B72:B75"/>
    <mergeCell ref="C72:C73"/>
    <mergeCell ref="C74:C75"/>
    <mergeCell ref="B76:B80"/>
    <mergeCell ref="C76:C79"/>
    <mergeCell ref="B81:B82"/>
    <mergeCell ref="B84:B85"/>
    <mergeCell ref="C84:C85"/>
    <mergeCell ref="A54:E54"/>
    <mergeCell ref="A55:A70"/>
    <mergeCell ref="B55:B56"/>
    <mergeCell ref="C55:C56"/>
    <mergeCell ref="B57:B60"/>
    <mergeCell ref="C57:C60"/>
    <mergeCell ref="B61:B62"/>
    <mergeCell ref="C61:C62"/>
    <mergeCell ref="B64:B70"/>
    <mergeCell ref="C64:C69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C28:C31"/>
    <mergeCell ref="B33:B34"/>
    <mergeCell ref="C33:C34"/>
    <mergeCell ref="B35:B36"/>
    <mergeCell ref="C35:C36"/>
    <mergeCell ref="A38:E38"/>
    <mergeCell ref="N5:U5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A1:U1"/>
    <mergeCell ref="A2:U2"/>
    <mergeCell ref="A3:U3"/>
    <mergeCell ref="A4:U4"/>
    <mergeCell ref="A5:A7"/>
    <mergeCell ref="B5:B7"/>
    <mergeCell ref="C5:C7"/>
    <mergeCell ref="D5:D7"/>
    <mergeCell ref="E5:E7"/>
    <mergeCell ref="F5:M5"/>
  </mergeCells>
  <pageMargins left="0.511811023622047" right="0.511811023622047" top="1.082677165354331" bottom="1.082677165354331" header="0.78740157480314998" footer="0.78740157480314998"/>
  <pageSetup paperSize="0" fitToWidth="0" fitToHeight="0" pageOrder="overThenDown" horizontalDpi="0" verticalDpi="0" copies="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workbookViewId="0">
      <selection sqref="A1:U1"/>
    </sheetView>
  </sheetViews>
  <sheetFormatPr defaultRowHeight="12.75"/>
  <cols>
    <col min="1" max="2" width="8.375" customWidth="1"/>
    <col min="3" max="3" width="18.125" customWidth="1"/>
    <col min="4" max="4" width="8.375" customWidth="1"/>
    <col min="5" max="5" width="56.25" customWidth="1"/>
    <col min="6" max="64" width="8.375" customWidth="1"/>
    <col min="65" max="65" width="9" customWidth="1"/>
  </cols>
  <sheetData>
    <row r="1" spans="1:21" ht="12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 ht="12.75" customHeight="1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21" ht="12.75" customHeight="1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1" ht="12.75" customHeight="1">
      <c r="A4" s="99" t="s">
        <v>262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</row>
    <row r="5" spans="1:21" ht="12.75" customHeight="1">
      <c r="A5" s="100" t="s">
        <v>42</v>
      </c>
      <c r="B5" s="101" t="s">
        <v>43</v>
      </c>
      <c r="C5" s="101" t="s">
        <v>44</v>
      </c>
      <c r="D5" s="101" t="s">
        <v>45</v>
      </c>
      <c r="E5" s="101" t="s">
        <v>46</v>
      </c>
      <c r="F5" s="102" t="s">
        <v>6</v>
      </c>
      <c r="G5" s="102"/>
      <c r="H5" s="102"/>
      <c r="I5" s="102"/>
      <c r="J5" s="102"/>
      <c r="K5" s="102"/>
      <c r="L5" s="102"/>
      <c r="M5" s="102"/>
      <c r="N5" s="102" t="s">
        <v>7</v>
      </c>
      <c r="O5" s="102"/>
      <c r="P5" s="102"/>
      <c r="Q5" s="102"/>
      <c r="R5" s="102"/>
      <c r="S5" s="102"/>
      <c r="T5" s="102"/>
      <c r="U5" s="102"/>
    </row>
    <row r="6" spans="1:21" ht="12.75" customHeight="1">
      <c r="A6" s="100"/>
      <c r="B6" s="101"/>
      <c r="C6" s="101"/>
      <c r="D6" s="101"/>
      <c r="E6" s="101"/>
      <c r="F6" s="102" t="s">
        <v>48</v>
      </c>
      <c r="G6" s="102"/>
      <c r="H6" s="102"/>
      <c r="I6" s="102"/>
      <c r="J6" s="102" t="s">
        <v>49</v>
      </c>
      <c r="K6" s="102"/>
      <c r="L6" s="102"/>
      <c r="M6" s="102"/>
      <c r="N6" s="102" t="s">
        <v>48</v>
      </c>
      <c r="O6" s="102"/>
      <c r="P6" s="102"/>
      <c r="Q6" s="102"/>
      <c r="R6" s="102" t="s">
        <v>49</v>
      </c>
      <c r="S6" s="102"/>
      <c r="T6" s="102"/>
      <c r="U6" s="102"/>
    </row>
    <row r="7" spans="1:21" ht="14.25">
      <c r="A7" s="100"/>
      <c r="B7" s="101"/>
      <c r="C7" s="101"/>
      <c r="D7" s="101"/>
      <c r="E7" s="101"/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50</v>
      </c>
      <c r="K7" s="19" t="s">
        <v>51</v>
      </c>
      <c r="L7" s="19" t="s">
        <v>52</v>
      </c>
      <c r="M7" s="19" t="s">
        <v>53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50</v>
      </c>
      <c r="S7" s="19" t="s">
        <v>51</v>
      </c>
      <c r="T7" s="19" t="s">
        <v>52</v>
      </c>
      <c r="U7" s="19" t="s">
        <v>53</v>
      </c>
    </row>
    <row r="8" spans="1:21" ht="14.25">
      <c r="A8" s="103" t="s">
        <v>54</v>
      </c>
      <c r="B8" s="20">
        <v>1</v>
      </c>
      <c r="C8" s="21" t="s">
        <v>55</v>
      </c>
      <c r="D8" s="21">
        <v>13669</v>
      </c>
      <c r="E8" s="22" t="s">
        <v>56</v>
      </c>
      <c r="F8" s="23">
        <v>14</v>
      </c>
      <c r="G8" s="24">
        <v>11</v>
      </c>
      <c r="H8" s="23">
        <f>F8-G8</f>
        <v>3</v>
      </c>
      <c r="I8" s="25">
        <f>G8/F8</f>
        <v>0.7857142857142857</v>
      </c>
      <c r="J8" s="25"/>
      <c r="K8" s="24"/>
      <c r="L8" s="23"/>
      <c r="M8" s="25"/>
      <c r="N8" s="23"/>
      <c r="O8" s="24"/>
      <c r="P8" s="23"/>
      <c r="Q8" s="25"/>
      <c r="R8" s="23"/>
      <c r="S8" s="24"/>
      <c r="T8" s="23"/>
      <c r="U8" s="25"/>
    </row>
    <row r="9" spans="1:21" ht="14.25">
      <c r="A9" s="103"/>
      <c r="B9" s="104">
        <v>2</v>
      </c>
      <c r="C9" s="21" t="s">
        <v>57</v>
      </c>
      <c r="D9" s="21">
        <v>1401</v>
      </c>
      <c r="E9" s="22" t="s">
        <v>58</v>
      </c>
      <c r="F9" s="23">
        <v>29</v>
      </c>
      <c r="G9" s="24">
        <v>29</v>
      </c>
      <c r="H9" s="23">
        <f>F9-G9</f>
        <v>0</v>
      </c>
      <c r="I9" s="25">
        <f>G9/F9</f>
        <v>1</v>
      </c>
      <c r="J9" s="26">
        <v>1</v>
      </c>
      <c r="K9" s="24"/>
      <c r="L9" s="23">
        <f>J9-K9</f>
        <v>1</v>
      </c>
      <c r="M9" s="25">
        <f>K9/J9</f>
        <v>0</v>
      </c>
      <c r="N9" s="23">
        <v>10</v>
      </c>
      <c r="O9" s="24">
        <v>10</v>
      </c>
      <c r="P9" s="23">
        <f>N9-O9</f>
        <v>0</v>
      </c>
      <c r="Q9" s="25">
        <f>O9/N9</f>
        <v>1</v>
      </c>
      <c r="R9" s="23"/>
      <c r="S9" s="24"/>
      <c r="T9" s="23"/>
      <c r="U9" s="25"/>
    </row>
    <row r="10" spans="1:21" ht="14.25">
      <c r="A10" s="103"/>
      <c r="B10" s="104"/>
      <c r="C10" s="105" t="s">
        <v>59</v>
      </c>
      <c r="D10" s="21">
        <v>1472</v>
      </c>
      <c r="E10" s="22" t="s">
        <v>60</v>
      </c>
      <c r="F10" s="23">
        <v>0</v>
      </c>
      <c r="G10" s="24">
        <v>0</v>
      </c>
      <c r="H10" s="23">
        <f>F10-G10</f>
        <v>0</v>
      </c>
      <c r="I10" s="25"/>
      <c r="J10" s="26">
        <v>0</v>
      </c>
      <c r="K10" s="24"/>
      <c r="L10" s="23">
        <f>J10-K10</f>
        <v>0</v>
      </c>
      <c r="M10" s="25"/>
      <c r="N10" s="23"/>
      <c r="O10" s="24"/>
      <c r="P10" s="23"/>
      <c r="Q10" s="25"/>
      <c r="R10" s="23"/>
      <c r="S10" s="24"/>
      <c r="T10" s="23"/>
      <c r="U10" s="25"/>
    </row>
    <row r="11" spans="1:21" ht="14.25">
      <c r="A11" s="103"/>
      <c r="B11" s="104"/>
      <c r="C11" s="105"/>
      <c r="D11" s="21">
        <v>1441</v>
      </c>
      <c r="E11" s="22" t="s">
        <v>61</v>
      </c>
      <c r="F11" s="23"/>
      <c r="G11" s="24"/>
      <c r="H11" s="23"/>
      <c r="I11" s="25"/>
      <c r="J11" s="26"/>
      <c r="K11" s="24"/>
      <c r="L11" s="23"/>
      <c r="M11" s="25"/>
      <c r="N11" s="23">
        <v>10</v>
      </c>
      <c r="O11" s="24">
        <v>7</v>
      </c>
      <c r="P11" s="23">
        <f>N11-O11</f>
        <v>3</v>
      </c>
      <c r="Q11" s="25">
        <f>O11/N11</f>
        <v>0.7</v>
      </c>
      <c r="R11" s="23"/>
      <c r="S11" s="24"/>
      <c r="T11" s="23"/>
      <c r="U11" s="25"/>
    </row>
    <row r="12" spans="1:21" ht="14.25">
      <c r="A12" s="103"/>
      <c r="B12" s="104"/>
      <c r="C12" s="105"/>
      <c r="D12" s="21">
        <v>1529</v>
      </c>
      <c r="E12" s="22" t="s">
        <v>62</v>
      </c>
      <c r="F12" s="23">
        <v>45</v>
      </c>
      <c r="G12" s="24">
        <v>45</v>
      </c>
      <c r="H12" s="23">
        <f t="shared" ref="H12:H18" si="0">F12-G12</f>
        <v>0</v>
      </c>
      <c r="I12" s="25">
        <f t="shared" ref="I12:I18" si="1">G12/F12</f>
        <v>1</v>
      </c>
      <c r="J12" s="26"/>
      <c r="K12" s="24"/>
      <c r="L12" s="23"/>
      <c r="M12" s="25"/>
      <c r="N12" s="23"/>
      <c r="O12" s="24"/>
      <c r="P12" s="23"/>
      <c r="Q12" s="25"/>
      <c r="R12" s="23"/>
      <c r="S12" s="24"/>
      <c r="T12" s="23"/>
      <c r="U12" s="25"/>
    </row>
    <row r="13" spans="1:21" ht="14.25">
      <c r="A13" s="103"/>
      <c r="B13" s="104"/>
      <c r="C13" s="105"/>
      <c r="D13" s="21">
        <v>1482</v>
      </c>
      <c r="E13" s="22" t="s">
        <v>63</v>
      </c>
      <c r="F13" s="23">
        <v>43</v>
      </c>
      <c r="G13" s="24">
        <v>24</v>
      </c>
      <c r="H13" s="23">
        <f t="shared" si="0"/>
        <v>19</v>
      </c>
      <c r="I13" s="25">
        <f t="shared" si="1"/>
        <v>0.55813953488372092</v>
      </c>
      <c r="J13" s="26"/>
      <c r="K13" s="24"/>
      <c r="L13" s="23"/>
      <c r="M13" s="25"/>
      <c r="N13" s="23">
        <v>25</v>
      </c>
      <c r="O13" s="24">
        <v>1</v>
      </c>
      <c r="P13" s="23">
        <f>N13-O13</f>
        <v>24</v>
      </c>
      <c r="Q13" s="25">
        <f>O13/N13</f>
        <v>0.04</v>
      </c>
      <c r="R13" s="23"/>
      <c r="S13" s="24"/>
      <c r="T13" s="23"/>
      <c r="U13" s="25"/>
    </row>
    <row r="14" spans="1:21" ht="14.25">
      <c r="A14" s="103"/>
      <c r="B14" s="104"/>
      <c r="C14" s="105" t="s">
        <v>64</v>
      </c>
      <c r="D14" s="21"/>
      <c r="E14" s="22" t="s">
        <v>65</v>
      </c>
      <c r="F14" s="23">
        <v>30</v>
      </c>
      <c r="G14" s="24">
        <v>30</v>
      </c>
      <c r="H14" s="23">
        <f t="shared" si="0"/>
        <v>0</v>
      </c>
      <c r="I14" s="25">
        <f t="shared" si="1"/>
        <v>1</v>
      </c>
      <c r="J14" s="26">
        <v>0</v>
      </c>
      <c r="K14" s="24"/>
      <c r="L14" s="23">
        <f>J14-K14</f>
        <v>0</v>
      </c>
      <c r="M14" s="25"/>
      <c r="N14" s="23"/>
      <c r="O14" s="24"/>
      <c r="P14" s="23"/>
      <c r="Q14" s="25"/>
      <c r="R14" s="23"/>
      <c r="S14" s="24"/>
      <c r="T14" s="23"/>
      <c r="U14" s="25"/>
    </row>
    <row r="15" spans="1:21" ht="14.25">
      <c r="A15" s="103"/>
      <c r="B15" s="104"/>
      <c r="C15" s="105"/>
      <c r="D15" s="21"/>
      <c r="E15" s="22" t="s">
        <v>66</v>
      </c>
      <c r="F15" s="23">
        <v>10</v>
      </c>
      <c r="G15" s="24">
        <v>0</v>
      </c>
      <c r="H15" s="23">
        <f t="shared" si="0"/>
        <v>10</v>
      </c>
      <c r="I15" s="25">
        <f t="shared" si="1"/>
        <v>0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</row>
    <row r="16" spans="1:21" ht="14.25">
      <c r="A16" s="103"/>
      <c r="B16" s="104"/>
      <c r="C16" s="105"/>
      <c r="D16" s="21"/>
      <c r="E16" s="22" t="s">
        <v>67</v>
      </c>
      <c r="F16" s="23">
        <v>2</v>
      </c>
      <c r="G16" s="24">
        <v>1</v>
      </c>
      <c r="H16" s="23">
        <f t="shared" si="0"/>
        <v>1</v>
      </c>
      <c r="I16" s="25">
        <f t="shared" si="1"/>
        <v>0.5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</row>
    <row r="17" spans="1:21" ht="14.25">
      <c r="A17" s="103"/>
      <c r="B17" s="104"/>
      <c r="C17" s="105"/>
      <c r="D17" s="21"/>
      <c r="E17" s="22" t="s">
        <v>68</v>
      </c>
      <c r="F17" s="23">
        <v>23</v>
      </c>
      <c r="G17" s="24">
        <v>12</v>
      </c>
      <c r="H17" s="23">
        <f t="shared" si="0"/>
        <v>11</v>
      </c>
      <c r="I17" s="25">
        <f t="shared" si="1"/>
        <v>0.52173913043478259</v>
      </c>
      <c r="J17" s="26"/>
      <c r="K17" s="24"/>
      <c r="L17" s="23"/>
      <c r="M17" s="25"/>
      <c r="N17" s="23"/>
      <c r="O17" s="24"/>
      <c r="P17" s="23"/>
      <c r="Q17" s="25"/>
      <c r="R17" s="23"/>
      <c r="S17" s="24"/>
      <c r="T17" s="23"/>
      <c r="U17" s="25"/>
    </row>
    <row r="18" spans="1:21" ht="14.25">
      <c r="A18" s="103"/>
      <c r="B18" s="104"/>
      <c r="C18" s="105"/>
      <c r="D18" s="21"/>
      <c r="E18" s="22" t="s">
        <v>69</v>
      </c>
      <c r="F18" s="23">
        <v>30</v>
      </c>
      <c r="G18" s="24">
        <v>26</v>
      </c>
      <c r="H18" s="23">
        <f t="shared" si="0"/>
        <v>4</v>
      </c>
      <c r="I18" s="25">
        <f t="shared" si="1"/>
        <v>0.8666666666666667</v>
      </c>
      <c r="J18" s="26"/>
      <c r="K18" s="24"/>
      <c r="L18" s="23"/>
      <c r="M18" s="25"/>
      <c r="N18" s="23">
        <v>2</v>
      </c>
      <c r="O18" s="24"/>
      <c r="P18" s="23">
        <f>N18-O18</f>
        <v>2</v>
      </c>
      <c r="Q18" s="25">
        <f>O18/N18</f>
        <v>0</v>
      </c>
      <c r="R18" s="23"/>
      <c r="S18" s="24"/>
      <c r="T18" s="23"/>
      <c r="U18" s="25"/>
    </row>
    <row r="19" spans="1:21" ht="14.25">
      <c r="A19" s="103"/>
      <c r="B19" s="104"/>
      <c r="C19" s="105"/>
      <c r="D19" s="21"/>
      <c r="E19" s="22" t="s">
        <v>70</v>
      </c>
      <c r="F19" s="23"/>
      <c r="G19" s="24"/>
      <c r="H19" s="23"/>
      <c r="I19" s="25"/>
      <c r="J19" s="26"/>
      <c r="K19" s="24"/>
      <c r="L19" s="23"/>
      <c r="M19" s="25"/>
      <c r="N19" s="23">
        <v>34</v>
      </c>
      <c r="O19" s="24">
        <v>25</v>
      </c>
      <c r="P19" s="23">
        <f>N19-O19</f>
        <v>9</v>
      </c>
      <c r="Q19" s="25">
        <f>O19/N19</f>
        <v>0.73529411764705888</v>
      </c>
      <c r="R19" s="23"/>
      <c r="S19" s="24"/>
      <c r="T19" s="23"/>
      <c r="U19" s="25"/>
    </row>
    <row r="20" spans="1:21" ht="14.25">
      <c r="A20" s="103"/>
      <c r="B20" s="104"/>
      <c r="C20" s="105"/>
      <c r="D20" s="21"/>
      <c r="E20" s="22" t="s">
        <v>71</v>
      </c>
      <c r="F20" s="23">
        <v>29</v>
      </c>
      <c r="G20" s="24">
        <v>27</v>
      </c>
      <c r="H20" s="23">
        <f t="shared" ref="H20:H27" si="2">F20-G20</f>
        <v>2</v>
      </c>
      <c r="I20" s="25">
        <f t="shared" ref="I20:I26" si="3">G20/F20</f>
        <v>0.93103448275862066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</row>
    <row r="21" spans="1:21" ht="14.25">
      <c r="A21" s="103"/>
      <c r="B21" s="104"/>
      <c r="C21" s="105"/>
      <c r="D21" s="21"/>
      <c r="E21" s="22" t="s">
        <v>72</v>
      </c>
      <c r="F21" s="23">
        <v>10</v>
      </c>
      <c r="G21" s="24">
        <v>7</v>
      </c>
      <c r="H21" s="23">
        <f t="shared" si="2"/>
        <v>3</v>
      </c>
      <c r="I21" s="25">
        <f t="shared" si="3"/>
        <v>0.7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</row>
    <row r="22" spans="1:21" ht="14.25">
      <c r="A22" s="103"/>
      <c r="B22" s="104"/>
      <c r="C22" s="105"/>
      <c r="D22" s="21"/>
      <c r="E22" s="22" t="s">
        <v>73</v>
      </c>
      <c r="F22" s="23">
        <v>8</v>
      </c>
      <c r="G22" s="24">
        <v>1</v>
      </c>
      <c r="H22" s="23">
        <f t="shared" si="2"/>
        <v>7</v>
      </c>
      <c r="I22" s="25">
        <f t="shared" si="3"/>
        <v>0.125</v>
      </c>
      <c r="J22" s="26"/>
      <c r="K22" s="24"/>
      <c r="L22" s="23"/>
      <c r="M22" s="25"/>
      <c r="N22" s="23"/>
      <c r="O22" s="24"/>
      <c r="P22" s="23"/>
      <c r="Q22" s="25"/>
      <c r="R22" s="23"/>
      <c r="S22" s="24"/>
      <c r="T22" s="23"/>
      <c r="U22" s="25"/>
    </row>
    <row r="23" spans="1:21" ht="14.25">
      <c r="A23" s="103"/>
      <c r="B23" s="104"/>
      <c r="C23" s="105"/>
      <c r="D23" s="21"/>
      <c r="E23" s="22" t="s">
        <v>74</v>
      </c>
      <c r="F23" s="23">
        <v>10</v>
      </c>
      <c r="G23" s="24">
        <v>6</v>
      </c>
      <c r="H23" s="23">
        <f t="shared" si="2"/>
        <v>4</v>
      </c>
      <c r="I23" s="25">
        <f t="shared" si="3"/>
        <v>0.6</v>
      </c>
      <c r="J23" s="26"/>
      <c r="K23" s="24"/>
      <c r="L23" s="23"/>
      <c r="M23" s="25"/>
      <c r="N23" s="23">
        <v>4</v>
      </c>
      <c r="O23" s="24">
        <v>4</v>
      </c>
      <c r="P23" s="23">
        <f>N23-O23</f>
        <v>0</v>
      </c>
      <c r="Q23" s="25">
        <f>O23/N23</f>
        <v>1</v>
      </c>
      <c r="R23" s="23"/>
      <c r="S23" s="24"/>
      <c r="T23" s="23"/>
      <c r="U23" s="25"/>
    </row>
    <row r="24" spans="1:21" ht="14.25">
      <c r="A24" s="103"/>
      <c r="B24" s="104"/>
      <c r="C24" s="105"/>
      <c r="D24" s="21"/>
      <c r="E24" s="22" t="s">
        <v>75</v>
      </c>
      <c r="F24" s="23">
        <v>30</v>
      </c>
      <c r="G24" s="24">
        <v>18</v>
      </c>
      <c r="H24" s="23">
        <f t="shared" si="2"/>
        <v>12</v>
      </c>
      <c r="I24" s="25">
        <f t="shared" si="3"/>
        <v>0.6</v>
      </c>
      <c r="J24" s="26"/>
      <c r="K24" s="24"/>
      <c r="L24" s="23"/>
      <c r="M24" s="25"/>
      <c r="N24" s="23">
        <v>8</v>
      </c>
      <c r="O24" s="24">
        <v>3</v>
      </c>
      <c r="P24" s="23">
        <f>N24-O24</f>
        <v>5</v>
      </c>
      <c r="Q24" s="25">
        <f>O24/N24</f>
        <v>0.375</v>
      </c>
      <c r="R24" s="23"/>
      <c r="S24" s="24"/>
      <c r="T24" s="23"/>
      <c r="U24" s="25"/>
    </row>
    <row r="25" spans="1:21" ht="14.25">
      <c r="A25" s="103"/>
      <c r="B25" s="104"/>
      <c r="C25" s="21" t="s">
        <v>76</v>
      </c>
      <c r="D25" s="21"/>
      <c r="E25" s="22" t="s">
        <v>77</v>
      </c>
      <c r="F25" s="23">
        <v>10</v>
      </c>
      <c r="G25" s="24">
        <v>10</v>
      </c>
      <c r="H25" s="23">
        <f t="shared" si="2"/>
        <v>0</v>
      </c>
      <c r="I25" s="25">
        <f t="shared" si="3"/>
        <v>1</v>
      </c>
      <c r="J25" s="26"/>
      <c r="K25" s="24"/>
      <c r="L25" s="23"/>
      <c r="M25" s="25"/>
      <c r="N25" s="23"/>
      <c r="O25" s="24"/>
      <c r="P25" s="23"/>
      <c r="Q25" s="25"/>
      <c r="R25" s="23"/>
      <c r="S25" s="24"/>
      <c r="T25" s="23"/>
      <c r="U25" s="25"/>
    </row>
    <row r="26" spans="1:21" ht="14.25">
      <c r="A26" s="103"/>
      <c r="B26" s="104"/>
      <c r="C26" s="21" t="s">
        <v>78</v>
      </c>
      <c r="D26" s="21"/>
      <c r="E26" s="22" t="s">
        <v>79</v>
      </c>
      <c r="F26" s="23">
        <v>9</v>
      </c>
      <c r="G26" s="24">
        <v>7</v>
      </c>
      <c r="H26" s="23">
        <f t="shared" si="2"/>
        <v>2</v>
      </c>
      <c r="I26" s="25">
        <f t="shared" si="3"/>
        <v>0.77777777777777779</v>
      </c>
      <c r="J26" s="26"/>
      <c r="K26" s="24"/>
      <c r="L26" s="23"/>
      <c r="M26" s="25"/>
      <c r="N26" s="23">
        <v>3</v>
      </c>
      <c r="O26" s="24">
        <v>3</v>
      </c>
      <c r="P26" s="23">
        <f>N26-O26</f>
        <v>0</v>
      </c>
      <c r="Q26" s="25">
        <f>O26/N26</f>
        <v>1</v>
      </c>
      <c r="R26" s="23"/>
      <c r="S26" s="24"/>
      <c r="T26" s="23"/>
      <c r="U26" s="25"/>
    </row>
    <row r="27" spans="1:21" ht="14.25">
      <c r="A27" s="103"/>
      <c r="B27" s="104">
        <v>3</v>
      </c>
      <c r="C27" s="21" t="s">
        <v>80</v>
      </c>
      <c r="D27" s="21">
        <v>2414</v>
      </c>
      <c r="E27" s="22" t="s">
        <v>81</v>
      </c>
      <c r="F27" s="23">
        <v>0</v>
      </c>
      <c r="G27" s="24">
        <v>0</v>
      </c>
      <c r="H27" s="23">
        <f t="shared" si="2"/>
        <v>0</v>
      </c>
      <c r="I27" s="25"/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</row>
    <row r="28" spans="1:21" ht="14.25">
      <c r="A28" s="103"/>
      <c r="B28" s="104"/>
      <c r="C28" s="105" t="s">
        <v>82</v>
      </c>
      <c r="D28" s="21">
        <v>14747</v>
      </c>
      <c r="E28" s="22" t="s">
        <v>83</v>
      </c>
      <c r="F28" s="23"/>
      <c r="G28" s="24"/>
      <c r="H28" s="23"/>
      <c r="I28" s="25"/>
      <c r="J28" s="26"/>
      <c r="K28" s="24"/>
      <c r="L28" s="23"/>
      <c r="M28" s="25"/>
      <c r="N28" s="23"/>
      <c r="O28" s="24"/>
      <c r="P28" s="23"/>
      <c r="Q28" s="25"/>
      <c r="R28" s="23"/>
      <c r="S28" s="24"/>
      <c r="T28" s="23"/>
      <c r="U28" s="25"/>
    </row>
    <row r="29" spans="1:21" ht="14.25">
      <c r="A29" s="103"/>
      <c r="B29" s="104"/>
      <c r="C29" s="105"/>
      <c r="D29" s="21">
        <v>14887</v>
      </c>
      <c r="E29" s="22" t="s">
        <v>84</v>
      </c>
      <c r="F29" s="23">
        <v>12</v>
      </c>
      <c r="G29" s="24">
        <v>12</v>
      </c>
      <c r="H29" s="23">
        <f t="shared" ref="H29:H53" si="4">F29-G29</f>
        <v>0</v>
      </c>
      <c r="I29" s="25">
        <f t="shared" ref="I29:I60" si="5">G29/F29</f>
        <v>1</v>
      </c>
      <c r="J29" s="26">
        <v>4</v>
      </c>
      <c r="K29" s="24"/>
      <c r="L29" s="23">
        <f>J29-K29</f>
        <v>4</v>
      </c>
      <c r="M29" s="25">
        <f>K29/J29</f>
        <v>0</v>
      </c>
      <c r="N29" s="23"/>
      <c r="O29" s="24"/>
      <c r="P29" s="23"/>
      <c r="Q29" s="25"/>
      <c r="R29" s="23"/>
      <c r="S29" s="24"/>
      <c r="T29" s="23"/>
      <c r="U29" s="25"/>
    </row>
    <row r="30" spans="1:21" ht="14.25">
      <c r="A30" s="103"/>
      <c r="B30" s="104"/>
      <c r="C30" s="105"/>
      <c r="D30" s="21">
        <v>14754</v>
      </c>
      <c r="E30" s="22" t="s">
        <v>85</v>
      </c>
      <c r="F30" s="23">
        <v>12</v>
      </c>
      <c r="G30" s="24">
        <v>12</v>
      </c>
      <c r="H30" s="23">
        <f t="shared" si="4"/>
        <v>0</v>
      </c>
      <c r="I30" s="25">
        <f t="shared" si="5"/>
        <v>1</v>
      </c>
      <c r="J30" s="26"/>
      <c r="K30" s="24"/>
      <c r="L30" s="23"/>
      <c r="M30" s="25"/>
      <c r="N30" s="23"/>
      <c r="O30" s="24"/>
      <c r="P30" s="23"/>
      <c r="Q30" s="25"/>
      <c r="R30" s="23"/>
      <c r="S30" s="24"/>
      <c r="T30" s="23"/>
      <c r="U30" s="25"/>
    </row>
    <row r="31" spans="1:21" ht="14.25">
      <c r="A31" s="103"/>
      <c r="B31" s="104"/>
      <c r="C31" s="105"/>
      <c r="D31" s="21">
        <v>14701</v>
      </c>
      <c r="E31" s="22" t="s">
        <v>86</v>
      </c>
      <c r="F31" s="23">
        <v>6</v>
      </c>
      <c r="G31" s="24">
        <v>6</v>
      </c>
      <c r="H31" s="23">
        <f t="shared" si="4"/>
        <v>0</v>
      </c>
      <c r="I31" s="25">
        <f t="shared" si="5"/>
        <v>1</v>
      </c>
      <c r="J31" s="26">
        <v>8</v>
      </c>
      <c r="K31" s="24">
        <v>2</v>
      </c>
      <c r="L31" s="23">
        <f>J31-K31</f>
        <v>6</v>
      </c>
      <c r="M31" s="25">
        <f>K31/J31</f>
        <v>0.25</v>
      </c>
      <c r="N31" s="23"/>
      <c r="O31" s="24"/>
      <c r="P31" s="23"/>
      <c r="Q31" s="25"/>
      <c r="R31" s="23">
        <v>3</v>
      </c>
      <c r="S31" s="24">
        <v>3</v>
      </c>
      <c r="T31" s="23">
        <f>R31-S31</f>
        <v>0</v>
      </c>
      <c r="U31" s="25">
        <f>S31/R31</f>
        <v>1</v>
      </c>
    </row>
    <row r="32" spans="1:21" ht="14.25">
      <c r="A32" s="103"/>
      <c r="B32" s="20">
        <v>4</v>
      </c>
      <c r="C32" s="21" t="s">
        <v>87</v>
      </c>
      <c r="D32" s="21">
        <v>9800</v>
      </c>
      <c r="E32" s="22" t="s">
        <v>88</v>
      </c>
      <c r="F32" s="23">
        <v>4</v>
      </c>
      <c r="G32" s="24">
        <v>1</v>
      </c>
      <c r="H32" s="23">
        <f t="shared" si="4"/>
        <v>3</v>
      </c>
      <c r="I32" s="25">
        <f t="shared" si="5"/>
        <v>0.25</v>
      </c>
      <c r="J32" s="26">
        <v>1</v>
      </c>
      <c r="K32" s="24"/>
      <c r="L32" s="23">
        <f>J32-K32</f>
        <v>1</v>
      </c>
      <c r="M32" s="25">
        <f>K32/J32</f>
        <v>0</v>
      </c>
      <c r="N32" s="23"/>
      <c r="O32" s="24"/>
      <c r="P32" s="23"/>
      <c r="Q32" s="25"/>
      <c r="R32" s="23"/>
      <c r="S32" s="24"/>
      <c r="T32" s="23"/>
      <c r="U32" s="25"/>
    </row>
    <row r="33" spans="1:25" ht="14.25">
      <c r="A33" s="103"/>
      <c r="B33" s="104">
        <v>5</v>
      </c>
      <c r="C33" s="105" t="s">
        <v>89</v>
      </c>
      <c r="D33" s="21">
        <v>9258</v>
      </c>
      <c r="E33" s="22" t="s">
        <v>90</v>
      </c>
      <c r="F33" s="23">
        <v>14</v>
      </c>
      <c r="G33" s="24">
        <v>14</v>
      </c>
      <c r="H33" s="23">
        <f t="shared" si="4"/>
        <v>0</v>
      </c>
      <c r="I33" s="25">
        <f t="shared" si="5"/>
        <v>1</v>
      </c>
      <c r="J33" s="26">
        <v>0</v>
      </c>
      <c r="K33" s="24"/>
      <c r="L33" s="23">
        <f>J33-K33</f>
        <v>0</v>
      </c>
      <c r="M33" s="25"/>
      <c r="N33" s="23"/>
      <c r="O33" s="24"/>
      <c r="P33" s="23"/>
      <c r="Q33" s="25"/>
      <c r="R33" s="23"/>
      <c r="S33" s="24"/>
      <c r="T33" s="23"/>
      <c r="U33" s="25"/>
    </row>
    <row r="34" spans="1:25" ht="14.25">
      <c r="A34" s="103"/>
      <c r="B34" s="104"/>
      <c r="C34" s="105"/>
      <c r="D34" s="21">
        <v>9222</v>
      </c>
      <c r="E34" s="22" t="s">
        <v>91</v>
      </c>
      <c r="F34" s="23">
        <v>9</v>
      </c>
      <c r="G34" s="24">
        <v>9</v>
      </c>
      <c r="H34" s="23">
        <f t="shared" si="4"/>
        <v>0</v>
      </c>
      <c r="I34" s="25">
        <f t="shared" si="5"/>
        <v>1</v>
      </c>
      <c r="J34" s="26"/>
      <c r="K34" s="24"/>
      <c r="L34" s="23"/>
      <c r="M34" s="25"/>
      <c r="N34" s="23">
        <v>4</v>
      </c>
      <c r="O34" s="24">
        <v>2</v>
      </c>
      <c r="P34" s="23">
        <f>N34-O34</f>
        <v>2</v>
      </c>
      <c r="Q34" s="25">
        <f>O34/N34</f>
        <v>0.5</v>
      </c>
      <c r="R34" s="23"/>
      <c r="S34" s="24"/>
      <c r="T34" s="23"/>
      <c r="U34" s="25"/>
    </row>
    <row r="35" spans="1:25" ht="14.25">
      <c r="A35" s="103"/>
      <c r="B35" s="104">
        <v>6</v>
      </c>
      <c r="C35" s="105" t="s">
        <v>92</v>
      </c>
      <c r="D35" s="21">
        <v>17975</v>
      </c>
      <c r="E35" s="22" t="s">
        <v>93</v>
      </c>
      <c r="F35" s="23">
        <v>6</v>
      </c>
      <c r="G35" s="24">
        <v>6</v>
      </c>
      <c r="H35" s="23">
        <f t="shared" si="4"/>
        <v>0</v>
      </c>
      <c r="I35" s="25">
        <f t="shared" si="5"/>
        <v>1</v>
      </c>
      <c r="J35" s="26"/>
      <c r="K35" s="24"/>
      <c r="L35" s="23" t="s">
        <v>94</v>
      </c>
      <c r="M35" s="25"/>
      <c r="N35" s="23"/>
      <c r="O35" s="24"/>
      <c r="P35" s="23"/>
      <c r="Q35" s="25"/>
      <c r="R35" s="23"/>
      <c r="S35" s="24"/>
      <c r="T35" s="23"/>
      <c r="U35" s="25"/>
    </row>
    <row r="36" spans="1:25" ht="14.25">
      <c r="A36" s="103"/>
      <c r="B36" s="104"/>
      <c r="C36" s="105"/>
      <c r="D36" s="21">
        <v>18075</v>
      </c>
      <c r="E36" s="22" t="s">
        <v>95</v>
      </c>
      <c r="F36" s="23">
        <v>5</v>
      </c>
      <c r="G36" s="24">
        <v>5</v>
      </c>
      <c r="H36" s="23">
        <f t="shared" si="4"/>
        <v>0</v>
      </c>
      <c r="I36" s="25">
        <f t="shared" si="5"/>
        <v>1</v>
      </c>
      <c r="J36" s="26"/>
      <c r="K36" s="24"/>
      <c r="L36" s="23" t="s">
        <v>94</v>
      </c>
      <c r="M36" s="25"/>
      <c r="N36" s="23">
        <v>3</v>
      </c>
      <c r="O36" s="24">
        <v>1</v>
      </c>
      <c r="P36" s="23">
        <f>N36-O36</f>
        <v>2</v>
      </c>
      <c r="Q36" s="25">
        <f>O36/N36</f>
        <v>0.33333333333333331</v>
      </c>
      <c r="R36" s="23"/>
      <c r="S36" s="24"/>
      <c r="T36" s="23"/>
      <c r="U36" s="25"/>
    </row>
    <row r="37" spans="1:25" ht="14.25">
      <c r="A37" s="103"/>
      <c r="B37" s="20">
        <v>21</v>
      </c>
      <c r="C37" s="21" t="s">
        <v>96</v>
      </c>
      <c r="D37" s="21">
        <v>17053</v>
      </c>
      <c r="E37" s="22" t="s">
        <v>97</v>
      </c>
      <c r="F37" s="23">
        <v>10</v>
      </c>
      <c r="G37" s="24">
        <v>6</v>
      </c>
      <c r="H37" s="23">
        <f t="shared" si="4"/>
        <v>4</v>
      </c>
      <c r="I37" s="25">
        <f t="shared" si="5"/>
        <v>0.6</v>
      </c>
      <c r="J37" s="26"/>
      <c r="K37" s="24"/>
      <c r="L37" s="23" t="s">
        <v>94</v>
      </c>
      <c r="M37" s="25"/>
      <c r="N37" s="23"/>
      <c r="O37" s="24"/>
      <c r="P37" s="23"/>
      <c r="Q37" s="25"/>
      <c r="R37" s="23"/>
      <c r="S37" s="24"/>
      <c r="T37" s="23"/>
      <c r="U37" s="25"/>
    </row>
    <row r="38" spans="1:25" ht="12.75" customHeight="1">
      <c r="A38" s="106" t="s">
        <v>98</v>
      </c>
      <c r="B38" s="106"/>
      <c r="C38" s="106"/>
      <c r="D38" s="106"/>
      <c r="E38" s="106"/>
      <c r="F38" s="27">
        <f>SUM(F8:F37)</f>
        <v>410</v>
      </c>
      <c r="G38" s="27">
        <f>SUM(G8:G37)</f>
        <v>325</v>
      </c>
      <c r="H38" s="27">
        <f t="shared" si="4"/>
        <v>85</v>
      </c>
      <c r="I38" s="28">
        <f t="shared" si="5"/>
        <v>0.79268292682926833</v>
      </c>
      <c r="J38" s="27">
        <f>SUM(J8:J37)</f>
        <v>14</v>
      </c>
      <c r="K38" s="27"/>
      <c r="L38" s="27">
        <f>J38-K38</f>
        <v>14</v>
      </c>
      <c r="M38" s="28">
        <f>K38/J38</f>
        <v>0</v>
      </c>
      <c r="N38" s="27">
        <f>SUM(N8:N37)</f>
        <v>103</v>
      </c>
      <c r="O38" s="27">
        <f>SUM(O8:O37)</f>
        <v>56</v>
      </c>
      <c r="P38" s="27">
        <f>SUM(P8:P37)</f>
        <v>47</v>
      </c>
      <c r="Q38" s="28">
        <f>O38/N38</f>
        <v>0.5436893203883495</v>
      </c>
      <c r="R38" s="27">
        <f>SUM(R8:R37)</f>
        <v>3</v>
      </c>
      <c r="S38" s="27">
        <f>SUM(S8:S37)</f>
        <v>3</v>
      </c>
      <c r="T38" s="27">
        <f>SUM(T8:T37)</f>
        <v>0</v>
      </c>
      <c r="U38" s="28">
        <f>S38/R38</f>
        <v>1</v>
      </c>
      <c r="V38" s="29"/>
      <c r="W38" s="29"/>
      <c r="X38" s="29"/>
      <c r="Y38" s="29"/>
    </row>
    <row r="39" spans="1:25" ht="14.25">
      <c r="A39" s="107" t="s">
        <v>99</v>
      </c>
      <c r="B39" s="108">
        <v>7</v>
      </c>
      <c r="C39" s="109" t="s">
        <v>100</v>
      </c>
      <c r="D39" s="31">
        <v>14087</v>
      </c>
      <c r="E39" s="32" t="s">
        <v>101</v>
      </c>
      <c r="F39" s="33">
        <v>8</v>
      </c>
      <c r="G39" s="34">
        <v>0</v>
      </c>
      <c r="H39" s="33">
        <f t="shared" si="4"/>
        <v>8</v>
      </c>
      <c r="I39" s="35">
        <f t="shared" si="5"/>
        <v>0</v>
      </c>
      <c r="J39" s="36"/>
      <c r="K39" s="34"/>
      <c r="L39" s="33"/>
      <c r="M39" s="35"/>
      <c r="N39" s="33">
        <v>7</v>
      </c>
      <c r="O39" s="34">
        <v>0</v>
      </c>
      <c r="P39" s="33">
        <f>N39-O39</f>
        <v>7</v>
      </c>
      <c r="Q39" s="35">
        <f>O39/N39</f>
        <v>0</v>
      </c>
      <c r="R39" s="33"/>
      <c r="S39" s="34"/>
      <c r="T39" s="33"/>
      <c r="U39" s="35"/>
    </row>
    <row r="40" spans="1:25" ht="14.25">
      <c r="A40" s="107"/>
      <c r="B40" s="108"/>
      <c r="C40" s="109"/>
      <c r="D40" s="31">
        <v>13976</v>
      </c>
      <c r="E40" s="32" t="s">
        <v>102</v>
      </c>
      <c r="F40" s="33">
        <v>10</v>
      </c>
      <c r="G40" s="34">
        <v>10</v>
      </c>
      <c r="H40" s="33">
        <f t="shared" si="4"/>
        <v>0</v>
      </c>
      <c r="I40" s="35">
        <f t="shared" si="5"/>
        <v>1</v>
      </c>
      <c r="J40" s="36"/>
      <c r="K40" s="34"/>
      <c r="L40" s="33"/>
      <c r="M40" s="35"/>
      <c r="N40" s="33">
        <v>3</v>
      </c>
      <c r="O40" s="34">
        <v>3</v>
      </c>
      <c r="P40" s="33">
        <f>N40-O40</f>
        <v>0</v>
      </c>
      <c r="Q40" s="35">
        <f>O40/N40</f>
        <v>1</v>
      </c>
      <c r="R40" s="33"/>
      <c r="S40" s="34"/>
      <c r="T40" s="33"/>
      <c r="U40" s="35"/>
    </row>
    <row r="41" spans="1:25" ht="14.25">
      <c r="A41" s="107"/>
      <c r="B41" s="108"/>
      <c r="C41" s="31" t="s">
        <v>103</v>
      </c>
      <c r="D41" s="31">
        <v>13483</v>
      </c>
      <c r="E41" s="32" t="s">
        <v>104</v>
      </c>
      <c r="F41" s="33">
        <v>10</v>
      </c>
      <c r="G41" s="34">
        <v>7</v>
      </c>
      <c r="H41" s="33">
        <f t="shared" si="4"/>
        <v>3</v>
      </c>
      <c r="I41" s="35">
        <f t="shared" si="5"/>
        <v>0.7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</row>
    <row r="42" spans="1:25" ht="14.25">
      <c r="A42" s="107"/>
      <c r="B42" s="108">
        <v>8</v>
      </c>
      <c r="C42" s="109" t="s">
        <v>105</v>
      </c>
      <c r="D42" s="31">
        <v>8752</v>
      </c>
      <c r="E42" s="32" t="s">
        <v>106</v>
      </c>
      <c r="F42" s="33">
        <v>10</v>
      </c>
      <c r="G42" s="34">
        <v>10</v>
      </c>
      <c r="H42" s="33">
        <f t="shared" si="4"/>
        <v>0</v>
      </c>
      <c r="I42" s="35">
        <f t="shared" si="5"/>
        <v>1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</row>
    <row r="43" spans="1:25" ht="14.25">
      <c r="A43" s="107"/>
      <c r="B43" s="108"/>
      <c r="C43" s="109"/>
      <c r="D43" s="31">
        <v>8945</v>
      </c>
      <c r="E43" s="32" t="s">
        <v>107</v>
      </c>
      <c r="F43" s="33">
        <v>6</v>
      </c>
      <c r="G43" s="34">
        <v>0</v>
      </c>
      <c r="H43" s="33">
        <f t="shared" si="4"/>
        <v>6</v>
      </c>
      <c r="I43" s="35">
        <f t="shared" si="5"/>
        <v>0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</row>
    <row r="44" spans="1:25" ht="14.25">
      <c r="A44" s="107"/>
      <c r="B44" s="108"/>
      <c r="C44" s="109"/>
      <c r="D44" s="31">
        <v>8747</v>
      </c>
      <c r="E44" s="32" t="s">
        <v>108</v>
      </c>
      <c r="F44" s="33">
        <v>19</v>
      </c>
      <c r="G44" s="34">
        <v>12</v>
      </c>
      <c r="H44" s="33">
        <f t="shared" si="4"/>
        <v>7</v>
      </c>
      <c r="I44" s="35">
        <f t="shared" si="5"/>
        <v>0.63157894736842102</v>
      </c>
      <c r="J44" s="36"/>
      <c r="K44" s="34"/>
      <c r="L44" s="33"/>
      <c r="M44" s="35"/>
      <c r="N44" s="33"/>
      <c r="O44" s="34"/>
      <c r="P44" s="33"/>
      <c r="Q44" s="35"/>
      <c r="R44" s="33"/>
      <c r="S44" s="34"/>
      <c r="T44" s="33"/>
      <c r="U44" s="35"/>
    </row>
    <row r="45" spans="1:25" ht="14.25">
      <c r="A45" s="107"/>
      <c r="B45" s="108">
        <v>9</v>
      </c>
      <c r="C45" s="31" t="s">
        <v>109</v>
      </c>
      <c r="D45" s="31">
        <v>13091</v>
      </c>
      <c r="E45" s="32" t="s">
        <v>110</v>
      </c>
      <c r="F45" s="33">
        <v>3</v>
      </c>
      <c r="G45" s="34">
        <v>3</v>
      </c>
      <c r="H45" s="33">
        <f t="shared" si="4"/>
        <v>0</v>
      </c>
      <c r="I45" s="35">
        <f t="shared" si="5"/>
        <v>1</v>
      </c>
      <c r="J45" s="36">
        <v>2</v>
      </c>
      <c r="K45" s="34"/>
      <c r="L45" s="33">
        <f>J45-K45</f>
        <v>2</v>
      </c>
      <c r="M45" s="35">
        <f>K45/J45</f>
        <v>0</v>
      </c>
      <c r="N45" s="33"/>
      <c r="O45" s="34"/>
      <c r="P45" s="33"/>
      <c r="Q45" s="35"/>
      <c r="R45" s="33"/>
      <c r="S45" s="34"/>
      <c r="T45" s="33"/>
      <c r="U45" s="35"/>
    </row>
    <row r="46" spans="1:25" ht="14.25">
      <c r="A46" s="107"/>
      <c r="B46" s="108"/>
      <c r="C46" s="109" t="s">
        <v>111</v>
      </c>
      <c r="D46" s="31">
        <v>8473</v>
      </c>
      <c r="E46" s="32" t="s">
        <v>112</v>
      </c>
      <c r="F46" s="33">
        <v>12</v>
      </c>
      <c r="G46" s="34">
        <v>12</v>
      </c>
      <c r="H46" s="33">
        <f t="shared" si="4"/>
        <v>0</v>
      </c>
      <c r="I46" s="35">
        <f t="shared" si="5"/>
        <v>1</v>
      </c>
      <c r="J46" s="36"/>
      <c r="K46" s="34"/>
      <c r="L46" s="33"/>
      <c r="M46" s="35"/>
      <c r="N46" s="33">
        <v>1</v>
      </c>
      <c r="O46" s="34">
        <v>1</v>
      </c>
      <c r="P46" s="33">
        <f>N46-O46</f>
        <v>0</v>
      </c>
      <c r="Q46" s="35">
        <f>O46/N46</f>
        <v>1</v>
      </c>
      <c r="R46" s="33">
        <v>0</v>
      </c>
      <c r="S46" s="34"/>
      <c r="T46" s="33">
        <f>R46-S46</f>
        <v>0</v>
      </c>
      <c r="U46" s="35" t="e">
        <f>S46/R46</f>
        <v>#DIV/0!</v>
      </c>
    </row>
    <row r="47" spans="1:25" ht="14.25">
      <c r="A47" s="107"/>
      <c r="B47" s="108"/>
      <c r="C47" s="109"/>
      <c r="D47" s="31">
        <v>8639</v>
      </c>
      <c r="E47" s="32" t="s">
        <v>113</v>
      </c>
      <c r="F47" s="33">
        <v>30</v>
      </c>
      <c r="G47" s="34">
        <v>22</v>
      </c>
      <c r="H47" s="33">
        <f t="shared" si="4"/>
        <v>8</v>
      </c>
      <c r="I47" s="35">
        <f t="shared" si="5"/>
        <v>0.73333333333333328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</row>
    <row r="48" spans="1:25" ht="14.25">
      <c r="A48" s="107"/>
      <c r="B48" s="108">
        <v>10</v>
      </c>
      <c r="C48" s="109" t="s">
        <v>114</v>
      </c>
      <c r="D48" s="31">
        <v>1981</v>
      </c>
      <c r="E48" s="32" t="s">
        <v>115</v>
      </c>
      <c r="F48" s="33">
        <v>5</v>
      </c>
      <c r="G48" s="34">
        <v>1</v>
      </c>
      <c r="H48" s="33">
        <f t="shared" si="4"/>
        <v>4</v>
      </c>
      <c r="I48" s="35">
        <f t="shared" si="5"/>
        <v>0.2</v>
      </c>
      <c r="J48" s="36"/>
      <c r="K48" s="34"/>
      <c r="L48" s="33"/>
      <c r="M48" s="35"/>
      <c r="N48" s="33"/>
      <c r="O48" s="34"/>
      <c r="P48" s="33"/>
      <c r="Q48" s="35"/>
      <c r="R48" s="33"/>
      <c r="S48" s="34"/>
      <c r="T48" s="33"/>
      <c r="U48" s="35"/>
    </row>
    <row r="49" spans="1:25" ht="14.25">
      <c r="A49" s="107"/>
      <c r="B49" s="108"/>
      <c r="C49" s="109"/>
      <c r="D49" s="31">
        <v>1944</v>
      </c>
      <c r="E49" s="32" t="s">
        <v>116</v>
      </c>
      <c r="F49" s="33">
        <v>9</v>
      </c>
      <c r="G49" s="34">
        <v>9</v>
      </c>
      <c r="H49" s="33">
        <f t="shared" si="4"/>
        <v>0</v>
      </c>
      <c r="I49" s="35">
        <f t="shared" si="5"/>
        <v>1</v>
      </c>
      <c r="J49" s="36">
        <v>14</v>
      </c>
      <c r="K49" s="34">
        <v>8</v>
      </c>
      <c r="L49" s="33">
        <f>J49-K49</f>
        <v>6</v>
      </c>
      <c r="M49" s="35">
        <f>K49/J49</f>
        <v>0.5714285714285714</v>
      </c>
      <c r="N49" s="33"/>
      <c r="O49" s="34"/>
      <c r="P49" s="33"/>
      <c r="Q49" s="35"/>
      <c r="R49" s="33"/>
      <c r="S49" s="34"/>
      <c r="T49" s="33"/>
      <c r="U49" s="35"/>
    </row>
    <row r="50" spans="1:25" ht="14.25">
      <c r="A50" s="107"/>
      <c r="B50" s="108"/>
      <c r="C50" s="109"/>
      <c r="D50" s="31">
        <v>2038</v>
      </c>
      <c r="E50" s="32" t="s">
        <v>117</v>
      </c>
      <c r="F50" s="33">
        <v>8</v>
      </c>
      <c r="G50" s="34">
        <v>6</v>
      </c>
      <c r="H50" s="33">
        <f t="shared" si="4"/>
        <v>2</v>
      </c>
      <c r="I50" s="35">
        <f t="shared" si="5"/>
        <v>0.75</v>
      </c>
      <c r="J50" s="36"/>
      <c r="K50" s="34"/>
      <c r="L50" s="33"/>
      <c r="M50" s="35"/>
      <c r="N50" s="33">
        <v>2</v>
      </c>
      <c r="O50" s="34">
        <v>2</v>
      </c>
      <c r="P50" s="33">
        <f>N50-O50</f>
        <v>0</v>
      </c>
      <c r="Q50" s="35">
        <f>O50/N50</f>
        <v>1</v>
      </c>
      <c r="R50" s="33"/>
      <c r="S50" s="34"/>
      <c r="T50" s="33"/>
      <c r="U50" s="35"/>
    </row>
    <row r="51" spans="1:25" ht="14.25">
      <c r="A51" s="107"/>
      <c r="B51" s="108"/>
      <c r="C51" s="109"/>
      <c r="D51" s="31">
        <v>1987</v>
      </c>
      <c r="E51" s="32" t="s">
        <v>118</v>
      </c>
      <c r="F51" s="33">
        <v>14</v>
      </c>
      <c r="G51" s="34">
        <v>14</v>
      </c>
      <c r="H51" s="33">
        <f t="shared" si="4"/>
        <v>0</v>
      </c>
      <c r="I51" s="35">
        <f t="shared" si="5"/>
        <v>1</v>
      </c>
      <c r="J51" s="36">
        <v>5</v>
      </c>
      <c r="K51" s="34">
        <v>5</v>
      </c>
      <c r="L51" s="33">
        <f>J51-K51</f>
        <v>0</v>
      </c>
      <c r="M51" s="35">
        <f>K51/J51</f>
        <v>1</v>
      </c>
      <c r="N51" s="33">
        <v>5</v>
      </c>
      <c r="O51" s="34">
        <v>4</v>
      </c>
      <c r="P51" s="33">
        <f>N51-O51</f>
        <v>1</v>
      </c>
      <c r="Q51" s="35">
        <f>O51/N51</f>
        <v>0.8</v>
      </c>
      <c r="R51" s="33"/>
      <c r="S51" s="34"/>
      <c r="T51" s="33"/>
      <c r="U51" s="35"/>
    </row>
    <row r="52" spans="1:25" ht="14.25">
      <c r="A52" s="107"/>
      <c r="B52" s="108"/>
      <c r="C52" s="109"/>
      <c r="D52" s="31">
        <v>2055</v>
      </c>
      <c r="E52" s="32" t="s">
        <v>119</v>
      </c>
      <c r="F52" s="33">
        <v>5</v>
      </c>
      <c r="G52" s="34">
        <v>5</v>
      </c>
      <c r="H52" s="33">
        <f t="shared" si="4"/>
        <v>0</v>
      </c>
      <c r="I52" s="35">
        <f t="shared" si="5"/>
        <v>1</v>
      </c>
      <c r="J52" s="36">
        <v>1</v>
      </c>
      <c r="K52" s="34">
        <v>1</v>
      </c>
      <c r="L52" s="33">
        <f>J52-K52</f>
        <v>0</v>
      </c>
      <c r="M52" s="35">
        <f>K52/J52</f>
        <v>1</v>
      </c>
      <c r="N52" s="33">
        <v>2</v>
      </c>
      <c r="O52" s="34">
        <v>1</v>
      </c>
      <c r="P52" s="33">
        <f>N52-O52</f>
        <v>1</v>
      </c>
      <c r="Q52" s="35">
        <f>O52/N52</f>
        <v>0.5</v>
      </c>
      <c r="R52" s="33"/>
      <c r="S52" s="34"/>
      <c r="T52" s="33"/>
      <c r="U52" s="35"/>
    </row>
    <row r="53" spans="1:25" ht="14.25">
      <c r="A53" s="107"/>
      <c r="B53" s="30">
        <v>20</v>
      </c>
      <c r="C53" s="31" t="s">
        <v>120</v>
      </c>
      <c r="D53" s="31">
        <v>17277</v>
      </c>
      <c r="E53" s="32" t="s">
        <v>121</v>
      </c>
      <c r="F53" s="33">
        <v>20</v>
      </c>
      <c r="G53" s="34">
        <v>20</v>
      </c>
      <c r="H53" s="33">
        <f t="shared" si="4"/>
        <v>0</v>
      </c>
      <c r="I53" s="35">
        <f t="shared" si="5"/>
        <v>1</v>
      </c>
      <c r="J53" s="36"/>
      <c r="K53" s="34"/>
      <c r="L53" s="33"/>
      <c r="M53" s="35"/>
      <c r="N53" s="33"/>
      <c r="O53" s="34"/>
      <c r="P53" s="33"/>
      <c r="Q53" s="35"/>
      <c r="R53" s="33"/>
      <c r="S53" s="34"/>
      <c r="T53" s="33"/>
      <c r="U53" s="35"/>
    </row>
    <row r="54" spans="1:25" ht="12.75" customHeight="1">
      <c r="A54" s="106" t="s">
        <v>122</v>
      </c>
      <c r="B54" s="106"/>
      <c r="C54" s="106"/>
      <c r="D54" s="106"/>
      <c r="E54" s="106"/>
      <c r="F54" s="27">
        <f>SUM(F39:F53)</f>
        <v>169</v>
      </c>
      <c r="G54" s="27">
        <f>SUM(G39:G53)</f>
        <v>131</v>
      </c>
      <c r="H54" s="27">
        <f>SUM(H39:H53)</f>
        <v>38</v>
      </c>
      <c r="I54" s="28">
        <f t="shared" si="5"/>
        <v>0.7751479289940828</v>
      </c>
      <c r="J54" s="27">
        <f>SUM(J39:J53)</f>
        <v>22</v>
      </c>
      <c r="K54" s="27">
        <f>SUM(K39:K53)</f>
        <v>14</v>
      </c>
      <c r="L54" s="27">
        <f>SUM(L39:L53)</f>
        <v>8</v>
      </c>
      <c r="M54" s="28">
        <f>K54/J54</f>
        <v>0.63636363636363635</v>
      </c>
      <c r="N54" s="27">
        <f>SUM(N39:N53)</f>
        <v>20</v>
      </c>
      <c r="O54" s="27">
        <f>SUM(O39:O53)</f>
        <v>11</v>
      </c>
      <c r="P54" s="27">
        <f>N54-O54</f>
        <v>9</v>
      </c>
      <c r="Q54" s="28">
        <f>O54/N54</f>
        <v>0.55000000000000004</v>
      </c>
      <c r="R54" s="27">
        <f>SUM(R39:R53)</f>
        <v>0</v>
      </c>
      <c r="S54" s="27">
        <f>SUM(S39:S53)</f>
        <v>0</v>
      </c>
      <c r="T54" s="27">
        <f>R54-S54</f>
        <v>0</v>
      </c>
      <c r="U54" s="28" t="e">
        <f>S54/R54</f>
        <v>#DIV/0!</v>
      </c>
      <c r="V54" s="29"/>
      <c r="W54" s="29"/>
      <c r="X54" s="29"/>
      <c r="Y54" s="29"/>
    </row>
    <row r="55" spans="1:25" ht="14.25">
      <c r="A55" s="110" t="s">
        <v>123</v>
      </c>
      <c r="B55" s="111">
        <v>11</v>
      </c>
      <c r="C55" s="112" t="s">
        <v>124</v>
      </c>
      <c r="D55" s="38">
        <v>1643</v>
      </c>
      <c r="E55" s="39" t="s">
        <v>125</v>
      </c>
      <c r="F55" s="40">
        <v>7</v>
      </c>
      <c r="G55" s="41">
        <v>7</v>
      </c>
      <c r="H55" s="40">
        <f t="shared" ref="H55:H70" si="6">F55-G55</f>
        <v>0</v>
      </c>
      <c r="I55" s="42">
        <f t="shared" si="5"/>
        <v>1</v>
      </c>
      <c r="J55" s="40">
        <v>0</v>
      </c>
      <c r="K55" s="41">
        <v>0</v>
      </c>
      <c r="L55" s="40">
        <f>J55-K55</f>
        <v>0</v>
      </c>
      <c r="M55" s="42"/>
      <c r="N55" s="40">
        <v>3</v>
      </c>
      <c r="O55" s="41">
        <v>1</v>
      </c>
      <c r="P55" s="40">
        <v>3</v>
      </c>
      <c r="Q55" s="42">
        <f>O55/N55</f>
        <v>0.33333333333333331</v>
      </c>
      <c r="R55" s="42"/>
      <c r="S55" s="43"/>
      <c r="T55" s="42"/>
      <c r="U55" s="42"/>
    </row>
    <row r="56" spans="1:25" ht="14.25">
      <c r="A56" s="110"/>
      <c r="B56" s="111"/>
      <c r="C56" s="112"/>
      <c r="D56" s="38">
        <v>1634</v>
      </c>
      <c r="E56" s="39" t="s">
        <v>126</v>
      </c>
      <c r="F56" s="40">
        <v>7</v>
      </c>
      <c r="G56" s="41">
        <v>7</v>
      </c>
      <c r="H56" s="40">
        <f t="shared" si="6"/>
        <v>0</v>
      </c>
      <c r="I56" s="42">
        <f t="shared" si="5"/>
        <v>1</v>
      </c>
      <c r="J56" s="40">
        <v>3</v>
      </c>
      <c r="K56" s="41">
        <v>3</v>
      </c>
      <c r="L56" s="40">
        <f>J56-K56</f>
        <v>0</v>
      </c>
      <c r="M56" s="42">
        <f>K56/J56</f>
        <v>1</v>
      </c>
      <c r="N56" s="40"/>
      <c r="O56" s="41"/>
      <c r="P56" s="40"/>
      <c r="Q56" s="42"/>
      <c r="R56" s="42"/>
      <c r="S56" s="43"/>
      <c r="T56" s="42"/>
      <c r="U56" s="42"/>
    </row>
    <row r="57" spans="1:25" ht="14.25">
      <c r="A57" s="110"/>
      <c r="B57" s="111">
        <v>12</v>
      </c>
      <c r="C57" s="112" t="s">
        <v>127</v>
      </c>
      <c r="D57" s="38">
        <v>17694</v>
      </c>
      <c r="E57" s="39" t="s">
        <v>128</v>
      </c>
      <c r="F57" s="40">
        <v>10</v>
      </c>
      <c r="G57" s="41">
        <v>10</v>
      </c>
      <c r="H57" s="40">
        <f t="shared" si="6"/>
        <v>0</v>
      </c>
      <c r="I57" s="42">
        <f t="shared" si="5"/>
        <v>1</v>
      </c>
      <c r="J57" s="40"/>
      <c r="K57" s="41"/>
      <c r="L57" s="40"/>
      <c r="M57" s="42"/>
      <c r="N57" s="40">
        <v>2</v>
      </c>
      <c r="O57" s="41">
        <v>2</v>
      </c>
      <c r="P57" s="40">
        <f>N57-O57</f>
        <v>0</v>
      </c>
      <c r="Q57" s="42">
        <f>O57/N57</f>
        <v>1</v>
      </c>
      <c r="R57" s="42"/>
      <c r="S57" s="43"/>
      <c r="T57" s="42"/>
      <c r="U57" s="42"/>
    </row>
    <row r="58" spans="1:25" ht="14.25">
      <c r="A58" s="110"/>
      <c r="B58" s="111"/>
      <c r="C58" s="112"/>
      <c r="D58" s="38">
        <v>17724</v>
      </c>
      <c r="E58" s="39" t="s">
        <v>129</v>
      </c>
      <c r="F58" s="40">
        <v>10</v>
      </c>
      <c r="G58" s="41">
        <v>9</v>
      </c>
      <c r="H58" s="40">
        <f t="shared" si="6"/>
        <v>1</v>
      </c>
      <c r="I58" s="42">
        <f t="shared" si="5"/>
        <v>0.9</v>
      </c>
      <c r="J58" s="40"/>
      <c r="K58" s="41"/>
      <c r="L58" s="40"/>
      <c r="M58" s="42"/>
      <c r="N58" s="40"/>
      <c r="O58" s="41"/>
      <c r="P58" s="40"/>
      <c r="Q58" s="42"/>
      <c r="R58" s="42"/>
      <c r="S58" s="43"/>
      <c r="T58" s="42"/>
      <c r="U58" s="42"/>
    </row>
    <row r="59" spans="1:25" ht="14.25">
      <c r="A59" s="110"/>
      <c r="B59" s="111"/>
      <c r="C59" s="112"/>
      <c r="D59" s="38">
        <v>17695</v>
      </c>
      <c r="E59" s="39" t="s">
        <v>130</v>
      </c>
      <c r="F59" s="40">
        <v>10</v>
      </c>
      <c r="G59" s="41">
        <v>10</v>
      </c>
      <c r="H59" s="40">
        <f t="shared" si="6"/>
        <v>0</v>
      </c>
      <c r="I59" s="42">
        <f t="shared" si="5"/>
        <v>1</v>
      </c>
      <c r="J59" s="40"/>
      <c r="K59" s="41"/>
      <c r="L59" s="40"/>
      <c r="M59" s="42"/>
      <c r="N59" s="40">
        <v>2</v>
      </c>
      <c r="O59" s="41">
        <v>2</v>
      </c>
      <c r="P59" s="40">
        <f>N59-O59</f>
        <v>0</v>
      </c>
      <c r="Q59" s="42">
        <f>O59/N59</f>
        <v>1</v>
      </c>
      <c r="R59" s="42"/>
      <c r="S59" s="43"/>
      <c r="T59" s="42"/>
      <c r="U59" s="42"/>
    </row>
    <row r="60" spans="1:25" ht="14.25">
      <c r="A60" s="110"/>
      <c r="B60" s="111"/>
      <c r="C60" s="112"/>
      <c r="D60" s="38">
        <v>24293</v>
      </c>
      <c r="E60" s="39" t="s">
        <v>131</v>
      </c>
      <c r="F60" s="40">
        <v>4</v>
      </c>
      <c r="G60" s="41">
        <v>2</v>
      </c>
      <c r="H60" s="40">
        <f t="shared" si="6"/>
        <v>2</v>
      </c>
      <c r="I60" s="42">
        <f t="shared" si="5"/>
        <v>0.5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</row>
    <row r="61" spans="1:25" ht="14.25">
      <c r="A61" s="110"/>
      <c r="B61" s="111">
        <v>13</v>
      </c>
      <c r="C61" s="112" t="s">
        <v>132</v>
      </c>
      <c r="D61" s="38">
        <v>2631</v>
      </c>
      <c r="E61" s="39" t="s">
        <v>133</v>
      </c>
      <c r="F61" s="40">
        <v>8</v>
      </c>
      <c r="G61" s="41">
        <v>6</v>
      </c>
      <c r="H61" s="40">
        <f t="shared" si="6"/>
        <v>2</v>
      </c>
      <c r="I61" s="42">
        <f t="shared" ref="I61:I87" si="7">G61/F61</f>
        <v>0.75</v>
      </c>
      <c r="J61" s="40"/>
      <c r="K61" s="41"/>
      <c r="L61" s="40"/>
      <c r="M61" s="42"/>
      <c r="N61" s="40"/>
      <c r="O61" s="41"/>
      <c r="P61" s="40"/>
      <c r="Q61" s="42"/>
      <c r="R61" s="42"/>
      <c r="S61" s="43"/>
      <c r="T61" s="42"/>
      <c r="U61" s="42"/>
    </row>
    <row r="62" spans="1:25" ht="14.25">
      <c r="A62" s="110"/>
      <c r="B62" s="111"/>
      <c r="C62" s="112"/>
      <c r="D62" s="38">
        <v>2619</v>
      </c>
      <c r="E62" s="39" t="s">
        <v>134</v>
      </c>
      <c r="F62" s="40">
        <v>8</v>
      </c>
      <c r="G62" s="41">
        <v>8</v>
      </c>
      <c r="H62" s="40">
        <f t="shared" si="6"/>
        <v>0</v>
      </c>
      <c r="I62" s="42">
        <f t="shared" si="7"/>
        <v>1</v>
      </c>
      <c r="J62" s="40">
        <v>2</v>
      </c>
      <c r="K62" s="41">
        <v>0</v>
      </c>
      <c r="L62" s="40">
        <f>J62-K62</f>
        <v>2</v>
      </c>
      <c r="M62" s="42">
        <f>K62/J62</f>
        <v>0</v>
      </c>
      <c r="N62" s="40"/>
      <c r="O62" s="41"/>
      <c r="P62" s="40"/>
      <c r="Q62" s="42"/>
      <c r="R62" s="42"/>
      <c r="S62" s="43"/>
      <c r="T62" s="42"/>
      <c r="U62" s="42"/>
    </row>
    <row r="63" spans="1:25" ht="14.25">
      <c r="A63" s="110"/>
      <c r="B63" s="37">
        <v>14</v>
      </c>
      <c r="C63" s="38" t="s">
        <v>135</v>
      </c>
      <c r="D63" s="38">
        <v>13825</v>
      </c>
      <c r="E63" s="39" t="s">
        <v>136</v>
      </c>
      <c r="F63" s="40">
        <v>10</v>
      </c>
      <c r="G63" s="41">
        <v>10</v>
      </c>
      <c r="H63" s="40">
        <f t="shared" si="6"/>
        <v>0</v>
      </c>
      <c r="I63" s="42">
        <f t="shared" si="7"/>
        <v>1</v>
      </c>
      <c r="J63" s="40"/>
      <c r="K63" s="41"/>
      <c r="L63" s="40"/>
      <c r="M63" s="42"/>
      <c r="N63" s="40">
        <v>1</v>
      </c>
      <c r="O63" s="41">
        <v>0</v>
      </c>
      <c r="P63" s="40">
        <f>N63-O63</f>
        <v>1</v>
      </c>
      <c r="Q63" s="42">
        <f>O63/N63</f>
        <v>0</v>
      </c>
      <c r="R63" s="42"/>
      <c r="S63" s="43"/>
      <c r="T63" s="42"/>
      <c r="U63" s="42"/>
    </row>
    <row r="64" spans="1:25" ht="14.25">
      <c r="A64" s="110"/>
      <c r="B64" s="111">
        <v>15</v>
      </c>
      <c r="C64" s="112" t="s">
        <v>137</v>
      </c>
      <c r="D64" s="38">
        <v>12228</v>
      </c>
      <c r="E64" s="39" t="s">
        <v>138</v>
      </c>
      <c r="F64" s="40">
        <v>6</v>
      </c>
      <c r="G64" s="41">
        <v>6</v>
      </c>
      <c r="H64" s="40">
        <f t="shared" si="6"/>
        <v>0</v>
      </c>
      <c r="I64" s="42">
        <f t="shared" si="7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</row>
    <row r="65" spans="1:25" ht="14.25">
      <c r="A65" s="110"/>
      <c r="B65" s="111"/>
      <c r="C65" s="112"/>
      <c r="D65" s="38">
        <v>12515</v>
      </c>
      <c r="E65" s="39" t="s">
        <v>139</v>
      </c>
      <c r="F65" s="40">
        <v>6</v>
      </c>
      <c r="G65" s="41">
        <v>6</v>
      </c>
      <c r="H65" s="40">
        <f t="shared" si="6"/>
        <v>0</v>
      </c>
      <c r="I65" s="42">
        <f t="shared" si="7"/>
        <v>1</v>
      </c>
      <c r="J65" s="40"/>
      <c r="K65" s="41"/>
      <c r="L65" s="40"/>
      <c r="M65" s="42"/>
      <c r="N65" s="40"/>
      <c r="O65" s="41"/>
      <c r="P65" s="40"/>
      <c r="Q65" s="42"/>
      <c r="R65" s="42"/>
      <c r="S65" s="43"/>
      <c r="T65" s="42"/>
      <c r="U65" s="42"/>
    </row>
    <row r="66" spans="1:25" ht="14.25">
      <c r="A66" s="110"/>
      <c r="B66" s="111"/>
      <c r="C66" s="112"/>
      <c r="D66" s="38">
        <v>12127</v>
      </c>
      <c r="E66" s="39" t="s">
        <v>140</v>
      </c>
      <c r="F66" s="40">
        <v>8</v>
      </c>
      <c r="G66" s="41">
        <v>8</v>
      </c>
      <c r="H66" s="40">
        <f t="shared" si="6"/>
        <v>0</v>
      </c>
      <c r="I66" s="42">
        <f t="shared" si="7"/>
        <v>1</v>
      </c>
      <c r="J66" s="40"/>
      <c r="K66" s="41"/>
      <c r="L66" s="40"/>
      <c r="M66" s="42"/>
      <c r="N66" s="40">
        <v>6</v>
      </c>
      <c r="O66" s="41">
        <v>4</v>
      </c>
      <c r="P66" s="40">
        <f>N66-O66</f>
        <v>2</v>
      </c>
      <c r="Q66" s="42">
        <f>O66/N66</f>
        <v>0.66666666666666663</v>
      </c>
      <c r="R66" s="42"/>
      <c r="S66" s="43"/>
      <c r="T66" s="42"/>
      <c r="U66" s="42"/>
    </row>
    <row r="67" spans="1:25" ht="14.25">
      <c r="A67" s="110"/>
      <c r="B67" s="111"/>
      <c r="C67" s="112"/>
      <c r="D67" s="38">
        <v>12227</v>
      </c>
      <c r="E67" s="39" t="s">
        <v>141</v>
      </c>
      <c r="F67" s="40">
        <v>14</v>
      </c>
      <c r="G67" s="41">
        <v>14</v>
      </c>
      <c r="H67" s="40">
        <f t="shared" si="6"/>
        <v>0</v>
      </c>
      <c r="I67" s="42">
        <f t="shared" si="7"/>
        <v>1</v>
      </c>
      <c r="J67" s="40"/>
      <c r="K67" s="41"/>
      <c r="L67" s="40"/>
      <c r="M67" s="42"/>
      <c r="N67" s="40">
        <v>2</v>
      </c>
      <c r="O67" s="41">
        <v>0</v>
      </c>
      <c r="P67" s="40">
        <f>N67-O67</f>
        <v>2</v>
      </c>
      <c r="Q67" s="42">
        <f>O67/N67</f>
        <v>0</v>
      </c>
      <c r="R67" s="42"/>
      <c r="S67" s="43"/>
      <c r="T67" s="42"/>
      <c r="U67" s="42"/>
    </row>
    <row r="68" spans="1:25" ht="14.25">
      <c r="A68" s="110"/>
      <c r="B68" s="111"/>
      <c r="C68" s="112"/>
      <c r="D68" s="38"/>
      <c r="E68" s="39" t="s">
        <v>251</v>
      </c>
      <c r="F68" s="40">
        <v>10</v>
      </c>
      <c r="G68" s="41">
        <v>0</v>
      </c>
      <c r="H68" s="40">
        <f t="shared" si="6"/>
        <v>10</v>
      </c>
      <c r="I68" s="42">
        <f t="shared" si="7"/>
        <v>0</v>
      </c>
      <c r="J68" s="40"/>
      <c r="K68" s="41"/>
      <c r="L68" s="40"/>
      <c r="M68" s="42"/>
      <c r="N68" s="40"/>
      <c r="O68" s="41"/>
      <c r="P68" s="40"/>
      <c r="Q68" s="42"/>
      <c r="R68" s="42"/>
      <c r="S68" s="43"/>
      <c r="T68" s="42"/>
      <c r="U68" s="42"/>
    </row>
    <row r="69" spans="1:25" ht="14.25">
      <c r="A69" s="110"/>
      <c r="B69" s="111"/>
      <c r="C69" s="112"/>
      <c r="D69" s="38">
        <v>12100</v>
      </c>
      <c r="E69" s="39" t="s">
        <v>142</v>
      </c>
      <c r="F69" s="40">
        <v>22</v>
      </c>
      <c r="G69" s="41">
        <v>17</v>
      </c>
      <c r="H69" s="40">
        <f t="shared" si="6"/>
        <v>5</v>
      </c>
      <c r="I69" s="42">
        <f t="shared" si="7"/>
        <v>0.77272727272727271</v>
      </c>
      <c r="J69" s="40"/>
      <c r="K69" s="41"/>
      <c r="L69" s="40"/>
      <c r="M69" s="42"/>
      <c r="N69" s="40">
        <v>2</v>
      </c>
      <c r="O69" s="41">
        <v>1</v>
      </c>
      <c r="P69" s="40">
        <f>N69-O69</f>
        <v>1</v>
      </c>
      <c r="Q69" s="42">
        <f>O69/N69</f>
        <v>0.5</v>
      </c>
      <c r="R69" s="42"/>
      <c r="S69" s="43"/>
      <c r="T69" s="42"/>
      <c r="U69" s="42"/>
    </row>
    <row r="70" spans="1:25" ht="14.25">
      <c r="A70" s="110"/>
      <c r="B70" s="111"/>
      <c r="C70" s="38" t="s">
        <v>143</v>
      </c>
      <c r="D70" s="38">
        <v>16816</v>
      </c>
      <c r="E70" s="39" t="s">
        <v>144</v>
      </c>
      <c r="F70" s="40">
        <v>15</v>
      </c>
      <c r="G70" s="41">
        <v>12</v>
      </c>
      <c r="H70" s="40">
        <f t="shared" si="6"/>
        <v>3</v>
      </c>
      <c r="I70" s="42">
        <f t="shared" si="7"/>
        <v>0.8</v>
      </c>
      <c r="J70" s="40"/>
      <c r="K70" s="41"/>
      <c r="L70" s="40"/>
      <c r="M70" s="42"/>
      <c r="N70" s="40">
        <v>2</v>
      </c>
      <c r="O70" s="41">
        <v>2</v>
      </c>
      <c r="P70" s="40">
        <f>N70-O70</f>
        <v>0</v>
      </c>
      <c r="Q70" s="42">
        <f>O70/N70</f>
        <v>1</v>
      </c>
      <c r="R70" s="142">
        <v>2</v>
      </c>
      <c r="S70" s="43"/>
      <c r="T70" s="42">
        <f>S70/R70</f>
        <v>0</v>
      </c>
      <c r="U70" s="42"/>
    </row>
    <row r="71" spans="1:25" ht="12.75" customHeight="1">
      <c r="A71" s="106" t="s">
        <v>145</v>
      </c>
      <c r="B71" s="106"/>
      <c r="C71" s="106"/>
      <c r="D71" s="106"/>
      <c r="E71" s="106"/>
      <c r="F71" s="27">
        <f>SUM(F55:F70)</f>
        <v>155</v>
      </c>
      <c r="G71" s="27">
        <f>SUM(G55:G70)</f>
        <v>132</v>
      </c>
      <c r="H71" s="27">
        <f>SUM(H55:H70)</f>
        <v>23</v>
      </c>
      <c r="I71" s="28">
        <f t="shared" si="7"/>
        <v>0.85161290322580641</v>
      </c>
      <c r="J71" s="27">
        <f>SUM(J55:J70)</f>
        <v>5</v>
      </c>
      <c r="K71" s="27">
        <f>SUM(K55:K70)</f>
        <v>3</v>
      </c>
      <c r="L71" s="27">
        <f>J71-K71</f>
        <v>2</v>
      </c>
      <c r="M71" s="28">
        <f>K71/J71</f>
        <v>0.6</v>
      </c>
      <c r="N71" s="27">
        <f>SUM(N55:N70)</f>
        <v>20</v>
      </c>
      <c r="O71" s="27">
        <f>SUM(O55:O70)</f>
        <v>12</v>
      </c>
      <c r="P71" s="27">
        <f>SUM(P55:P70)</f>
        <v>9</v>
      </c>
      <c r="Q71" s="28">
        <f>O71/N71</f>
        <v>0.6</v>
      </c>
      <c r="R71" s="28"/>
      <c r="S71" s="28"/>
      <c r="T71" s="28"/>
      <c r="U71" s="28"/>
      <c r="V71" s="44"/>
      <c r="W71" s="44"/>
      <c r="X71" s="44"/>
      <c r="Y71" s="44"/>
    </row>
    <row r="72" spans="1:25" ht="14.25">
      <c r="A72" s="113" t="s">
        <v>146</v>
      </c>
      <c r="B72" s="114">
        <v>16</v>
      </c>
      <c r="C72" s="99" t="s">
        <v>147</v>
      </c>
      <c r="D72" s="17">
        <v>254</v>
      </c>
      <c r="E72" s="46" t="s">
        <v>148</v>
      </c>
      <c r="F72" s="47">
        <v>2</v>
      </c>
      <c r="G72" s="48">
        <v>0</v>
      </c>
      <c r="H72" s="47">
        <f t="shared" ref="H72:H85" si="8">F72-G72</f>
        <v>2</v>
      </c>
      <c r="I72" s="49">
        <f t="shared" si="7"/>
        <v>0</v>
      </c>
      <c r="J72" s="50"/>
      <c r="K72" s="48"/>
      <c r="L72" s="47"/>
      <c r="M72" s="49"/>
      <c r="N72" s="47">
        <v>2</v>
      </c>
      <c r="O72" s="48"/>
      <c r="P72" s="47">
        <f>N72-O72</f>
        <v>2</v>
      </c>
      <c r="Q72" s="49">
        <f>O72/N72</f>
        <v>0</v>
      </c>
      <c r="R72" s="49"/>
      <c r="S72" s="51"/>
      <c r="T72" s="49"/>
      <c r="U72" s="49"/>
    </row>
    <row r="73" spans="1:25" ht="14.25">
      <c r="A73" s="113"/>
      <c r="B73" s="114"/>
      <c r="C73" s="99"/>
      <c r="D73" s="17">
        <v>348</v>
      </c>
      <c r="E73" s="46" t="s">
        <v>149</v>
      </c>
      <c r="F73" s="47">
        <v>14</v>
      </c>
      <c r="G73" s="48">
        <v>13</v>
      </c>
      <c r="H73" s="47">
        <f t="shared" si="8"/>
        <v>1</v>
      </c>
      <c r="I73" s="49">
        <f t="shared" si="7"/>
        <v>0.9285714285714286</v>
      </c>
      <c r="J73" s="50"/>
      <c r="K73" s="48"/>
      <c r="L73" s="47"/>
      <c r="M73" s="49"/>
      <c r="N73" s="47"/>
      <c r="O73" s="48"/>
      <c r="P73" s="47"/>
      <c r="Q73" s="49"/>
      <c r="R73" s="49"/>
      <c r="S73" s="51"/>
      <c r="T73" s="49"/>
      <c r="U73" s="49"/>
    </row>
    <row r="74" spans="1:25" ht="14.25">
      <c r="A74" s="113"/>
      <c r="B74" s="114"/>
      <c r="C74" s="99" t="s">
        <v>150</v>
      </c>
      <c r="D74" s="17">
        <v>646</v>
      </c>
      <c r="E74" s="46" t="s">
        <v>151</v>
      </c>
      <c r="F74" s="47">
        <v>5</v>
      </c>
      <c r="G74" s="48">
        <v>5</v>
      </c>
      <c r="H74" s="47">
        <f t="shared" si="8"/>
        <v>0</v>
      </c>
      <c r="I74" s="49">
        <f t="shared" si="7"/>
        <v>1</v>
      </c>
      <c r="J74" s="50">
        <v>5</v>
      </c>
      <c r="K74" s="48">
        <v>2</v>
      </c>
      <c r="L74" s="47">
        <f>J74-K74</f>
        <v>3</v>
      </c>
      <c r="M74" s="49">
        <f>K74/J74</f>
        <v>0.4</v>
      </c>
      <c r="N74" s="47"/>
      <c r="O74" s="48"/>
      <c r="P74" s="47"/>
      <c r="Q74" s="49"/>
      <c r="R74" s="49"/>
      <c r="S74" s="51"/>
      <c r="T74" s="49"/>
      <c r="U74" s="49"/>
    </row>
    <row r="75" spans="1:25" ht="14.25">
      <c r="A75" s="113"/>
      <c r="B75" s="114"/>
      <c r="C75" s="99"/>
      <c r="D75" s="17">
        <v>656</v>
      </c>
      <c r="E75" s="46" t="s">
        <v>152</v>
      </c>
      <c r="F75" s="47">
        <v>31</v>
      </c>
      <c r="G75" s="48">
        <v>22</v>
      </c>
      <c r="H75" s="47">
        <f t="shared" si="8"/>
        <v>9</v>
      </c>
      <c r="I75" s="49">
        <f t="shared" si="7"/>
        <v>0.70967741935483875</v>
      </c>
      <c r="J75" s="50"/>
      <c r="K75" s="48"/>
      <c r="L75" s="47"/>
      <c r="M75" s="49"/>
      <c r="N75" s="47"/>
      <c r="O75" s="48"/>
      <c r="P75" s="47"/>
      <c r="Q75" s="49"/>
      <c r="R75" s="49"/>
      <c r="S75" s="51"/>
      <c r="T75" s="49"/>
      <c r="U75" s="49"/>
    </row>
    <row r="76" spans="1:25" ht="14.25">
      <c r="A76" s="113"/>
      <c r="B76" s="114">
        <v>17</v>
      </c>
      <c r="C76" s="99" t="s">
        <v>153</v>
      </c>
      <c r="D76" s="17">
        <v>10886</v>
      </c>
      <c r="E76" s="46" t="s">
        <v>154</v>
      </c>
      <c r="F76" s="47">
        <v>15</v>
      </c>
      <c r="G76" s="48">
        <v>15</v>
      </c>
      <c r="H76" s="47">
        <f t="shared" si="8"/>
        <v>0</v>
      </c>
      <c r="I76" s="49">
        <f t="shared" si="7"/>
        <v>1</v>
      </c>
      <c r="J76" s="50">
        <v>2</v>
      </c>
      <c r="K76" s="48">
        <v>2</v>
      </c>
      <c r="L76" s="47">
        <f>J76-K76</f>
        <v>0</v>
      </c>
      <c r="M76" s="49">
        <f>K76/J76</f>
        <v>1</v>
      </c>
      <c r="N76" s="47">
        <v>1</v>
      </c>
      <c r="O76" s="48">
        <v>0</v>
      </c>
      <c r="P76" s="47">
        <f>N76-O76</f>
        <v>1</v>
      </c>
      <c r="Q76" s="49">
        <f>O76/N76</f>
        <v>0</v>
      </c>
      <c r="R76" s="49"/>
      <c r="S76" s="51"/>
      <c r="T76" s="49"/>
      <c r="U76" s="49"/>
    </row>
    <row r="77" spans="1:25" ht="14.25">
      <c r="A77" s="113"/>
      <c r="B77" s="114"/>
      <c r="C77" s="99"/>
      <c r="D77" s="17">
        <v>10723</v>
      </c>
      <c r="E77" s="46" t="s">
        <v>155</v>
      </c>
      <c r="F77" s="47">
        <v>17</v>
      </c>
      <c r="G77" s="48">
        <v>8</v>
      </c>
      <c r="H77" s="47">
        <f t="shared" si="8"/>
        <v>9</v>
      </c>
      <c r="I77" s="49">
        <f t="shared" si="7"/>
        <v>0.47058823529411764</v>
      </c>
      <c r="J77" s="50"/>
      <c r="K77" s="48"/>
      <c r="L77" s="47"/>
      <c r="M77" s="49"/>
      <c r="N77" s="47">
        <v>5</v>
      </c>
      <c r="O77" s="48">
        <v>7</v>
      </c>
      <c r="P77" s="47">
        <f>N77-O77</f>
        <v>-2</v>
      </c>
      <c r="Q77" s="49">
        <f>O77/N77</f>
        <v>1.4</v>
      </c>
      <c r="R77" s="49"/>
      <c r="S77" s="51"/>
      <c r="T77" s="49"/>
      <c r="U77" s="49"/>
    </row>
    <row r="78" spans="1:25" ht="14.25">
      <c r="A78" s="113"/>
      <c r="B78" s="114"/>
      <c r="C78" s="99"/>
      <c r="D78" s="17">
        <v>10888</v>
      </c>
      <c r="E78" s="46" t="s">
        <v>156</v>
      </c>
      <c r="F78" s="47">
        <v>7</v>
      </c>
      <c r="G78" s="48">
        <v>0</v>
      </c>
      <c r="H78" s="47">
        <f t="shared" si="8"/>
        <v>7</v>
      </c>
      <c r="I78" s="49">
        <f t="shared" si="7"/>
        <v>0</v>
      </c>
      <c r="J78" s="50"/>
      <c r="K78" s="48"/>
      <c r="L78" s="47"/>
      <c r="M78" s="49"/>
      <c r="N78" s="47">
        <v>10</v>
      </c>
      <c r="O78" s="48">
        <v>0</v>
      </c>
      <c r="P78" s="47">
        <f>N78-O78</f>
        <v>10</v>
      </c>
      <c r="Q78" s="49">
        <f>O78/N78</f>
        <v>0</v>
      </c>
      <c r="R78" s="49"/>
      <c r="S78" s="51"/>
      <c r="T78" s="49"/>
      <c r="U78" s="49"/>
      <c r="V78" t="s">
        <v>94</v>
      </c>
    </row>
    <row r="79" spans="1:25" ht="14.25">
      <c r="A79" s="113"/>
      <c r="B79" s="114"/>
      <c r="C79" s="99"/>
      <c r="D79" s="17">
        <v>10989</v>
      </c>
      <c r="E79" s="46" t="s">
        <v>157</v>
      </c>
      <c r="F79" s="47">
        <v>28</v>
      </c>
      <c r="G79" s="48">
        <v>14</v>
      </c>
      <c r="H79" s="47">
        <f t="shared" si="8"/>
        <v>14</v>
      </c>
      <c r="I79" s="49">
        <f t="shared" si="7"/>
        <v>0.5</v>
      </c>
      <c r="J79" s="50">
        <v>4</v>
      </c>
      <c r="K79" s="48"/>
      <c r="L79" s="47">
        <f>J79-K79</f>
        <v>4</v>
      </c>
      <c r="M79" s="49">
        <f>K79/J79</f>
        <v>0</v>
      </c>
      <c r="N79" s="47">
        <v>7</v>
      </c>
      <c r="O79" s="48">
        <v>7</v>
      </c>
      <c r="P79" s="47">
        <f>N79-O79</f>
        <v>0</v>
      </c>
      <c r="Q79" s="49">
        <f>O79/N79</f>
        <v>1</v>
      </c>
      <c r="R79" s="49"/>
      <c r="S79" s="51"/>
      <c r="T79" s="49"/>
      <c r="U79" s="49"/>
    </row>
    <row r="80" spans="1:25" ht="14.25">
      <c r="A80" s="113"/>
      <c r="B80" s="114"/>
      <c r="C80" s="17" t="s">
        <v>158</v>
      </c>
      <c r="D80" s="17">
        <v>1359</v>
      </c>
      <c r="E80" s="46" t="s">
        <v>159</v>
      </c>
      <c r="F80" s="47">
        <v>10</v>
      </c>
      <c r="G80" s="48">
        <v>7</v>
      </c>
      <c r="H80" s="47">
        <f t="shared" si="8"/>
        <v>3</v>
      </c>
      <c r="I80" s="49">
        <f t="shared" si="7"/>
        <v>0.7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</row>
    <row r="81" spans="1:25" ht="14.25">
      <c r="A81" s="113"/>
      <c r="B81" s="114">
        <v>18</v>
      </c>
      <c r="C81" s="17" t="s">
        <v>160</v>
      </c>
      <c r="D81" s="17">
        <v>1062</v>
      </c>
      <c r="E81" s="46" t="s">
        <v>161</v>
      </c>
      <c r="F81" s="47">
        <v>10</v>
      </c>
      <c r="G81" s="48">
        <v>7</v>
      </c>
      <c r="H81" s="47">
        <f t="shared" si="8"/>
        <v>3</v>
      </c>
      <c r="I81" s="49">
        <f t="shared" si="7"/>
        <v>0.7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</row>
    <row r="82" spans="1:25" ht="14.25">
      <c r="A82" s="113"/>
      <c r="B82" s="114"/>
      <c r="C82" s="52" t="s">
        <v>162</v>
      </c>
      <c r="D82" s="17">
        <v>2969</v>
      </c>
      <c r="E82" s="46" t="s">
        <v>163</v>
      </c>
      <c r="F82" s="47">
        <v>10</v>
      </c>
      <c r="G82" s="48">
        <v>8</v>
      </c>
      <c r="H82" s="47">
        <f t="shared" si="8"/>
        <v>2</v>
      </c>
      <c r="I82" s="49">
        <f t="shared" si="7"/>
        <v>0.8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</row>
    <row r="83" spans="1:25" ht="14.25">
      <c r="A83" s="113"/>
      <c r="B83" s="45">
        <v>19</v>
      </c>
      <c r="C83" s="17" t="s">
        <v>164</v>
      </c>
      <c r="D83" s="17">
        <v>10079</v>
      </c>
      <c r="E83" s="46" t="s">
        <v>165</v>
      </c>
      <c r="F83" s="47">
        <v>5</v>
      </c>
      <c r="G83" s="48">
        <v>5</v>
      </c>
      <c r="H83" s="47">
        <f t="shared" si="8"/>
        <v>0</v>
      </c>
      <c r="I83" s="49">
        <f t="shared" si="7"/>
        <v>1</v>
      </c>
      <c r="J83" s="50"/>
      <c r="K83" s="48"/>
      <c r="L83" s="47"/>
      <c r="M83" s="49"/>
      <c r="N83" s="47"/>
      <c r="O83" s="48"/>
      <c r="P83" s="47"/>
      <c r="Q83" s="49"/>
      <c r="R83" s="49"/>
      <c r="S83" s="51"/>
      <c r="T83" s="49"/>
      <c r="U83" s="49"/>
    </row>
    <row r="84" spans="1:25" ht="14.25">
      <c r="A84" s="113"/>
      <c r="B84" s="114">
        <v>22</v>
      </c>
      <c r="C84" s="99" t="s">
        <v>166</v>
      </c>
      <c r="D84" s="17">
        <v>9998</v>
      </c>
      <c r="E84" s="46" t="s">
        <v>167</v>
      </c>
      <c r="F84" s="47">
        <v>9</v>
      </c>
      <c r="G84" s="48">
        <v>5</v>
      </c>
      <c r="H84" s="47">
        <f t="shared" si="8"/>
        <v>4</v>
      </c>
      <c r="I84" s="49">
        <f t="shared" si="7"/>
        <v>0.55555555555555558</v>
      </c>
      <c r="J84" s="50"/>
      <c r="K84" s="48"/>
      <c r="L84" s="47"/>
      <c r="M84" s="49"/>
      <c r="N84" s="47">
        <v>2</v>
      </c>
      <c r="O84" s="48">
        <v>0</v>
      </c>
      <c r="P84" s="47">
        <f>N84-O84</f>
        <v>2</v>
      </c>
      <c r="Q84" s="49">
        <f>O84/N84</f>
        <v>0</v>
      </c>
      <c r="R84" s="49"/>
      <c r="S84" s="51"/>
      <c r="T84" s="49"/>
      <c r="U84" s="49"/>
    </row>
    <row r="85" spans="1:25" ht="14.25">
      <c r="A85" s="113"/>
      <c r="B85" s="114"/>
      <c r="C85" s="99"/>
      <c r="D85" s="17">
        <v>10014</v>
      </c>
      <c r="E85" s="46" t="s">
        <v>168</v>
      </c>
      <c r="F85" s="47">
        <v>8</v>
      </c>
      <c r="G85" s="48">
        <v>4</v>
      </c>
      <c r="H85" s="47">
        <f t="shared" si="8"/>
        <v>4</v>
      </c>
      <c r="I85" s="49">
        <f t="shared" si="7"/>
        <v>0.5</v>
      </c>
      <c r="J85" s="50"/>
      <c r="K85" s="48"/>
      <c r="L85" s="47"/>
      <c r="M85" s="49"/>
      <c r="N85" s="47">
        <v>2</v>
      </c>
      <c r="O85" s="48">
        <v>1</v>
      </c>
      <c r="P85" s="47">
        <f>N85-O85</f>
        <v>1</v>
      </c>
      <c r="Q85" s="49">
        <f>O85/N85</f>
        <v>0.5</v>
      </c>
      <c r="R85" s="49"/>
      <c r="S85" s="51"/>
      <c r="T85" s="49"/>
      <c r="U85" s="49"/>
    </row>
    <row r="86" spans="1:25" ht="12.75" customHeight="1">
      <c r="A86" s="115" t="s">
        <v>169</v>
      </c>
      <c r="B86" s="115"/>
      <c r="C86" s="115"/>
      <c r="D86" s="115"/>
      <c r="E86" s="115"/>
      <c r="F86" s="27">
        <f>SUM(F72:F85)</f>
        <v>171</v>
      </c>
      <c r="G86" s="27">
        <f>SUM(G72:G85)</f>
        <v>113</v>
      </c>
      <c r="H86" s="27">
        <f>SUM(H72:H85)</f>
        <v>58</v>
      </c>
      <c r="I86" s="28">
        <f t="shared" si="7"/>
        <v>0.66081871345029242</v>
      </c>
      <c r="J86" s="27">
        <f>SUM(J72:J85)</f>
        <v>11</v>
      </c>
      <c r="K86" s="27">
        <f>SUM(K72:K85)</f>
        <v>4</v>
      </c>
      <c r="L86" s="27">
        <f>J86-K86</f>
        <v>7</v>
      </c>
      <c r="M86" s="28">
        <f>K86/J86</f>
        <v>0.36363636363636365</v>
      </c>
      <c r="N86" s="27">
        <f>SUM(N72:N85)</f>
        <v>29</v>
      </c>
      <c r="O86" s="27">
        <f>SUM(O72:O85)</f>
        <v>15</v>
      </c>
      <c r="P86" s="27">
        <f>SUM(P72:P85)</f>
        <v>14</v>
      </c>
      <c r="Q86" s="28">
        <f>O86/N86</f>
        <v>0.51724137931034486</v>
      </c>
      <c r="R86" s="28"/>
      <c r="S86" s="28"/>
      <c r="T86" s="28"/>
      <c r="U86" s="28"/>
      <c r="V86" s="44"/>
      <c r="W86" s="44"/>
      <c r="X86" s="44"/>
      <c r="Y86" s="44"/>
    </row>
    <row r="87" spans="1:25" ht="12.75" customHeight="1">
      <c r="A87" s="115" t="s">
        <v>170</v>
      </c>
      <c r="B87" s="115"/>
      <c r="C87" s="115"/>
      <c r="D87" s="115"/>
      <c r="E87" s="115"/>
      <c r="F87" s="27">
        <f>F38+F54+F71+F86</f>
        <v>905</v>
      </c>
      <c r="G87" s="27">
        <f>G38+G54+G71+G86</f>
        <v>701</v>
      </c>
      <c r="H87" s="27">
        <f>H38+H54+H71+H86</f>
        <v>204</v>
      </c>
      <c r="I87" s="28">
        <f t="shared" si="7"/>
        <v>0.77458563535911606</v>
      </c>
      <c r="J87" s="27">
        <f>J38+J54+J71+J86</f>
        <v>52</v>
      </c>
      <c r="K87" s="27">
        <f>K38+K54+K71+K86</f>
        <v>21</v>
      </c>
      <c r="L87" s="27">
        <f>L38+L54+L71+L86</f>
        <v>31</v>
      </c>
      <c r="M87" s="28">
        <f>K87/J87</f>
        <v>0.40384615384615385</v>
      </c>
      <c r="N87" s="27">
        <f>N38+N54+N71+N86</f>
        <v>172</v>
      </c>
      <c r="O87" s="27">
        <f>O38+O54+O71+O86</f>
        <v>94</v>
      </c>
      <c r="P87" s="27">
        <f>P38+P54+P71+P86</f>
        <v>79</v>
      </c>
      <c r="Q87" s="28">
        <f>O87/N87</f>
        <v>0.54651162790697672</v>
      </c>
      <c r="R87" s="53">
        <f>R38+R54</f>
        <v>3</v>
      </c>
      <c r="S87" s="53">
        <f>S38+S54</f>
        <v>3</v>
      </c>
      <c r="T87" s="53">
        <f>T38+T54</f>
        <v>0</v>
      </c>
      <c r="U87" s="28">
        <f>S87/R87</f>
        <v>1</v>
      </c>
      <c r="V87" s="44"/>
      <c r="W87" s="44"/>
      <c r="X87" s="44"/>
      <c r="Y87" s="44"/>
    </row>
    <row r="88" spans="1:25" ht="15" customHeight="1">
      <c r="A88" s="116" t="s">
        <v>171</v>
      </c>
      <c r="B88" s="116"/>
      <c r="C88" s="116"/>
      <c r="D88" s="116"/>
      <c r="E88" s="116"/>
      <c r="F88" s="54"/>
      <c r="G88" s="55"/>
      <c r="H88" s="54"/>
      <c r="I88" s="54"/>
      <c r="J88" s="54"/>
      <c r="K88" s="54"/>
      <c r="L88" s="54"/>
      <c r="M88" s="54"/>
      <c r="N88" s="54"/>
      <c r="O88" s="55"/>
      <c r="P88" s="54"/>
      <c r="Q88" s="56"/>
      <c r="R88" s="56"/>
      <c r="S88" s="56"/>
      <c r="T88" s="56"/>
      <c r="U88" s="56"/>
    </row>
    <row r="89" spans="1:25" ht="14.25"/>
    <row r="90" spans="1:25" ht="14.25">
      <c r="A90" s="117" t="s">
        <v>172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</row>
    <row r="91" spans="1:25" ht="14.25">
      <c r="A91" s="97" t="s">
        <v>39</v>
      </c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</row>
    <row r="92" spans="1:25" ht="12.75" customHeight="1">
      <c r="A92" s="98" t="s">
        <v>40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</row>
    <row r="93" spans="1:25" ht="12.75" customHeight="1">
      <c r="A93" s="99" t="s">
        <v>263</v>
      </c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</row>
    <row r="94" spans="1:25" ht="12.75" customHeight="1">
      <c r="A94" s="118" t="s">
        <v>42</v>
      </c>
      <c r="B94" s="118"/>
      <c r="C94" s="118"/>
      <c r="D94" s="118"/>
      <c r="E94" s="118"/>
      <c r="F94" s="102" t="s">
        <v>6</v>
      </c>
      <c r="G94" s="102"/>
      <c r="H94" s="102"/>
      <c r="I94" s="102"/>
      <c r="J94" s="102"/>
      <c r="K94" s="102"/>
      <c r="L94" s="102"/>
      <c r="M94" s="102"/>
      <c r="N94" s="102" t="s">
        <v>7</v>
      </c>
      <c r="O94" s="102"/>
      <c r="P94" s="102"/>
      <c r="Q94" s="102"/>
      <c r="R94" s="102"/>
      <c r="S94" s="102"/>
      <c r="T94" s="102"/>
      <c r="U94" s="102"/>
      <c r="V94" s="102" t="s">
        <v>174</v>
      </c>
      <c r="W94" s="102"/>
      <c r="X94" s="102"/>
      <c r="Y94" s="102"/>
    </row>
    <row r="95" spans="1:25" ht="12.75" customHeight="1">
      <c r="A95" s="118"/>
      <c r="B95" s="118"/>
      <c r="C95" s="118"/>
      <c r="D95" s="118"/>
      <c r="E95" s="118"/>
      <c r="F95" s="102" t="s">
        <v>48</v>
      </c>
      <c r="G95" s="102"/>
      <c r="H95" s="102"/>
      <c r="I95" s="102"/>
      <c r="J95" s="102" t="s">
        <v>49</v>
      </c>
      <c r="K95" s="102"/>
      <c r="L95" s="102"/>
      <c r="M95" s="102"/>
      <c r="N95" s="102" t="s">
        <v>48</v>
      </c>
      <c r="O95" s="102"/>
      <c r="P95" s="102"/>
      <c r="Q95" s="102"/>
      <c r="R95" s="102" t="s">
        <v>49</v>
      </c>
      <c r="S95" s="102"/>
      <c r="T95" s="102"/>
      <c r="U95" s="102"/>
      <c r="V95" s="102"/>
      <c r="W95" s="102"/>
      <c r="X95" s="102"/>
      <c r="Y95" s="102"/>
    </row>
    <row r="96" spans="1:25" ht="14.25">
      <c r="A96" s="118"/>
      <c r="B96" s="118"/>
      <c r="C96" s="118"/>
      <c r="D96" s="118"/>
      <c r="E96" s="118"/>
      <c r="F96" s="19" t="s">
        <v>50</v>
      </c>
      <c r="G96" s="19" t="s">
        <v>51</v>
      </c>
      <c r="H96" s="19" t="s">
        <v>52</v>
      </c>
      <c r="I96" s="19" t="s">
        <v>53</v>
      </c>
      <c r="J96" s="19" t="s">
        <v>50</v>
      </c>
      <c r="K96" s="19" t="s">
        <v>51</v>
      </c>
      <c r="L96" s="19" t="s">
        <v>52</v>
      </c>
      <c r="M96" s="19" t="s">
        <v>53</v>
      </c>
      <c r="N96" s="19" t="s">
        <v>50</v>
      </c>
      <c r="O96" s="19" t="s">
        <v>51</v>
      </c>
      <c r="P96" s="19" t="s">
        <v>52</v>
      </c>
      <c r="Q96" s="19" t="s">
        <v>53</v>
      </c>
      <c r="R96" s="19" t="s">
        <v>50</v>
      </c>
      <c r="S96" s="19" t="s">
        <v>51</v>
      </c>
      <c r="T96" s="19" t="s">
        <v>52</v>
      </c>
      <c r="U96" s="19" t="s">
        <v>53</v>
      </c>
      <c r="V96" s="19" t="s">
        <v>50</v>
      </c>
      <c r="W96" s="19" t="s">
        <v>51</v>
      </c>
      <c r="X96" s="19" t="s">
        <v>52</v>
      </c>
      <c r="Y96" s="19" t="s">
        <v>53</v>
      </c>
    </row>
    <row r="97" spans="1:25" ht="18">
      <c r="A97" s="119" t="s">
        <v>54</v>
      </c>
      <c r="B97" s="119"/>
      <c r="C97" s="119"/>
      <c r="D97" s="119"/>
      <c r="E97" s="119"/>
      <c r="F97" s="58">
        <f t="shared" ref="F97:U97" si="9">F38</f>
        <v>410</v>
      </c>
      <c r="G97" s="58">
        <f t="shared" si="9"/>
        <v>325</v>
      </c>
      <c r="H97" s="58">
        <f t="shared" si="9"/>
        <v>85</v>
      </c>
      <c r="I97" s="59">
        <f t="shared" si="9"/>
        <v>0.79268292682926833</v>
      </c>
      <c r="J97" s="58">
        <f t="shared" si="9"/>
        <v>14</v>
      </c>
      <c r="K97" s="58">
        <f t="shared" si="9"/>
        <v>0</v>
      </c>
      <c r="L97" s="58">
        <f t="shared" si="9"/>
        <v>14</v>
      </c>
      <c r="M97" s="59">
        <f t="shared" si="9"/>
        <v>0</v>
      </c>
      <c r="N97" s="58">
        <f t="shared" si="9"/>
        <v>103</v>
      </c>
      <c r="O97" s="58">
        <f t="shared" si="9"/>
        <v>56</v>
      </c>
      <c r="P97" s="58">
        <f t="shared" si="9"/>
        <v>47</v>
      </c>
      <c r="Q97" s="59">
        <f t="shared" si="9"/>
        <v>0.5436893203883495</v>
      </c>
      <c r="R97" s="58">
        <f t="shared" si="9"/>
        <v>3</v>
      </c>
      <c r="S97" s="58">
        <f t="shared" si="9"/>
        <v>3</v>
      </c>
      <c r="T97" s="58">
        <f t="shared" si="9"/>
        <v>0</v>
      </c>
      <c r="U97" s="59">
        <f t="shared" si="9"/>
        <v>1</v>
      </c>
      <c r="V97" s="58">
        <f t="shared" ref="V97:W101" si="10">F97+J97+N97+R97</f>
        <v>530</v>
      </c>
      <c r="W97" s="58">
        <f t="shared" si="10"/>
        <v>384</v>
      </c>
      <c r="X97" s="58">
        <f>V97-W97</f>
        <v>146</v>
      </c>
      <c r="Y97" s="59">
        <f>W97/V97</f>
        <v>0.7245283018867924</v>
      </c>
    </row>
    <row r="98" spans="1:25" ht="18">
      <c r="A98" s="120" t="s">
        <v>99</v>
      </c>
      <c r="B98" s="120"/>
      <c r="C98" s="120"/>
      <c r="D98" s="120"/>
      <c r="E98" s="120"/>
      <c r="F98" s="60">
        <f t="shared" ref="F98:U98" si="11">F54</f>
        <v>169</v>
      </c>
      <c r="G98" s="60">
        <f t="shared" si="11"/>
        <v>131</v>
      </c>
      <c r="H98" s="60">
        <f t="shared" si="11"/>
        <v>38</v>
      </c>
      <c r="I98" s="61">
        <f t="shared" si="11"/>
        <v>0.7751479289940828</v>
      </c>
      <c r="J98" s="60">
        <f t="shared" si="11"/>
        <v>22</v>
      </c>
      <c r="K98" s="60">
        <f t="shared" si="11"/>
        <v>14</v>
      </c>
      <c r="L98" s="60">
        <f t="shared" si="11"/>
        <v>8</v>
      </c>
      <c r="M98" s="61">
        <f t="shared" si="11"/>
        <v>0.63636363636363635</v>
      </c>
      <c r="N98" s="60">
        <f t="shared" si="11"/>
        <v>20</v>
      </c>
      <c r="O98" s="60">
        <f t="shared" si="11"/>
        <v>11</v>
      </c>
      <c r="P98" s="60">
        <f t="shared" si="11"/>
        <v>9</v>
      </c>
      <c r="Q98" s="61">
        <f t="shared" si="11"/>
        <v>0.55000000000000004</v>
      </c>
      <c r="R98" s="60">
        <f t="shared" si="11"/>
        <v>0</v>
      </c>
      <c r="S98" s="60">
        <f t="shared" si="11"/>
        <v>0</v>
      </c>
      <c r="T98" s="60">
        <f t="shared" si="11"/>
        <v>0</v>
      </c>
      <c r="U98" s="61" t="e">
        <f t="shared" si="11"/>
        <v>#DIV/0!</v>
      </c>
      <c r="V98" s="58">
        <f t="shared" si="10"/>
        <v>211</v>
      </c>
      <c r="W98" s="58">
        <f t="shared" si="10"/>
        <v>156</v>
      </c>
      <c r="X98" s="58">
        <f>V98-W98</f>
        <v>55</v>
      </c>
      <c r="Y98" s="59">
        <f>W98/V98</f>
        <v>0.73933649289099523</v>
      </c>
    </row>
    <row r="99" spans="1:25" ht="18" customHeight="1">
      <c r="A99" s="121" t="s">
        <v>123</v>
      </c>
      <c r="B99" s="121"/>
      <c r="C99" s="121"/>
      <c r="D99" s="121"/>
      <c r="E99" s="121"/>
      <c r="F99" s="62">
        <f t="shared" ref="F99:Q99" si="12">F71</f>
        <v>155</v>
      </c>
      <c r="G99" s="62">
        <f t="shared" si="12"/>
        <v>132</v>
      </c>
      <c r="H99" s="62">
        <f t="shared" si="12"/>
        <v>23</v>
      </c>
      <c r="I99" s="63">
        <f t="shared" si="12"/>
        <v>0.85161290322580641</v>
      </c>
      <c r="J99" s="62">
        <f t="shared" si="12"/>
        <v>5</v>
      </c>
      <c r="K99" s="62">
        <f t="shared" si="12"/>
        <v>3</v>
      </c>
      <c r="L99" s="62">
        <f t="shared" si="12"/>
        <v>2</v>
      </c>
      <c r="M99" s="63">
        <f t="shared" si="12"/>
        <v>0.6</v>
      </c>
      <c r="N99" s="62">
        <f t="shared" si="12"/>
        <v>20</v>
      </c>
      <c r="O99" s="62">
        <f t="shared" si="12"/>
        <v>12</v>
      </c>
      <c r="P99" s="62">
        <f t="shared" si="12"/>
        <v>9</v>
      </c>
      <c r="Q99" s="63">
        <f t="shared" si="12"/>
        <v>0.6</v>
      </c>
      <c r="R99" s="63"/>
      <c r="S99" s="63"/>
      <c r="T99" s="63"/>
      <c r="U99" s="63"/>
      <c r="V99" s="58">
        <f t="shared" si="10"/>
        <v>180</v>
      </c>
      <c r="W99" s="58">
        <f t="shared" si="10"/>
        <v>147</v>
      </c>
      <c r="X99" s="58">
        <f>V99-W99</f>
        <v>33</v>
      </c>
      <c r="Y99" s="59">
        <f>W99/V99</f>
        <v>0.81666666666666665</v>
      </c>
    </row>
    <row r="100" spans="1:25" ht="18" customHeight="1">
      <c r="A100" s="122" t="s">
        <v>146</v>
      </c>
      <c r="B100" s="122"/>
      <c r="C100" s="122"/>
      <c r="D100" s="122"/>
      <c r="E100" s="122"/>
      <c r="F100" s="64">
        <f t="shared" ref="F100:Q100" si="13">F86</f>
        <v>171</v>
      </c>
      <c r="G100" s="64">
        <f t="shared" si="13"/>
        <v>113</v>
      </c>
      <c r="H100" s="64">
        <f t="shared" si="13"/>
        <v>58</v>
      </c>
      <c r="I100" s="65">
        <f t="shared" si="13"/>
        <v>0.66081871345029242</v>
      </c>
      <c r="J100" s="64">
        <f t="shared" si="13"/>
        <v>11</v>
      </c>
      <c r="K100" s="64">
        <f t="shared" si="13"/>
        <v>4</v>
      </c>
      <c r="L100" s="64">
        <f t="shared" si="13"/>
        <v>7</v>
      </c>
      <c r="M100" s="65">
        <f t="shared" si="13"/>
        <v>0.36363636363636365</v>
      </c>
      <c r="N100" s="64">
        <f t="shared" si="13"/>
        <v>29</v>
      </c>
      <c r="O100" s="64">
        <f t="shared" si="13"/>
        <v>15</v>
      </c>
      <c r="P100" s="64">
        <f t="shared" si="13"/>
        <v>14</v>
      </c>
      <c r="Q100" s="65">
        <f t="shared" si="13"/>
        <v>0.51724137931034486</v>
      </c>
      <c r="R100" s="65"/>
      <c r="S100" s="65"/>
      <c r="T100" s="65"/>
      <c r="U100" s="65"/>
      <c r="V100" s="58">
        <f t="shared" si="10"/>
        <v>211</v>
      </c>
      <c r="W100" s="58">
        <f t="shared" si="10"/>
        <v>132</v>
      </c>
      <c r="X100" s="58">
        <f>V100-W100</f>
        <v>79</v>
      </c>
      <c r="Y100" s="59">
        <f>W100/V100</f>
        <v>0.62559241706161139</v>
      </c>
    </row>
    <row r="101" spans="1:25" ht="20.25" customHeight="1">
      <c r="A101" s="123" t="s">
        <v>175</v>
      </c>
      <c r="B101" s="123"/>
      <c r="C101" s="123"/>
      <c r="D101" s="123"/>
      <c r="E101" s="123"/>
      <c r="F101" s="18">
        <f t="shared" ref="F101:Q101" si="14">F87</f>
        <v>905</v>
      </c>
      <c r="G101" s="18">
        <f t="shared" si="14"/>
        <v>701</v>
      </c>
      <c r="H101" s="18">
        <f t="shared" si="14"/>
        <v>204</v>
      </c>
      <c r="I101" s="66">
        <f t="shared" si="14"/>
        <v>0.77458563535911606</v>
      </c>
      <c r="J101" s="18">
        <f t="shared" si="14"/>
        <v>52</v>
      </c>
      <c r="K101" s="18">
        <f t="shared" si="14"/>
        <v>21</v>
      </c>
      <c r="L101" s="18">
        <f t="shared" si="14"/>
        <v>31</v>
      </c>
      <c r="M101" s="66">
        <f t="shared" si="14"/>
        <v>0.40384615384615385</v>
      </c>
      <c r="N101" s="18">
        <f t="shared" si="14"/>
        <v>172</v>
      </c>
      <c r="O101" s="18">
        <f t="shared" si="14"/>
        <v>94</v>
      </c>
      <c r="P101" s="18">
        <f t="shared" si="14"/>
        <v>79</v>
      </c>
      <c r="Q101" s="66">
        <f t="shared" si="14"/>
        <v>0.54651162790697672</v>
      </c>
      <c r="R101" s="67">
        <f>R87</f>
        <v>3</v>
      </c>
      <c r="S101" s="67">
        <f>S87</f>
        <v>3</v>
      </c>
      <c r="T101" s="67">
        <f>T87</f>
        <v>0</v>
      </c>
      <c r="U101" s="66">
        <f>U87</f>
        <v>1</v>
      </c>
      <c r="V101" s="58">
        <f t="shared" si="10"/>
        <v>1132</v>
      </c>
      <c r="W101" s="58">
        <f t="shared" si="10"/>
        <v>819</v>
      </c>
      <c r="X101" s="58">
        <f>V101-W101</f>
        <v>313</v>
      </c>
      <c r="Y101" s="59">
        <f>W101/V101</f>
        <v>0.72349823321554774</v>
      </c>
    </row>
    <row r="102" spans="1:25" ht="15" customHeight="1">
      <c r="A102" s="116" t="s">
        <v>171</v>
      </c>
      <c r="B102" s="116"/>
      <c r="C102" s="116"/>
      <c r="D102" s="116"/>
      <c r="E102" s="116"/>
      <c r="F102" s="54"/>
      <c r="G102" s="55"/>
      <c r="H102" s="54"/>
      <c r="I102" s="54"/>
      <c r="J102" s="54"/>
      <c r="K102" s="54"/>
      <c r="L102" s="54"/>
      <c r="M102" s="54"/>
      <c r="N102" s="54"/>
      <c r="O102" s="55"/>
      <c r="P102" s="54"/>
      <c r="Q102" s="56"/>
      <c r="R102" s="56"/>
      <c r="S102" s="56"/>
      <c r="T102" s="56"/>
      <c r="U102" s="56"/>
    </row>
    <row r="103" spans="1:25" ht="14.25"/>
    <row r="104" spans="1:25" ht="14.25"/>
    <row r="105" spans="1:25" ht="14.25"/>
    <row r="106" spans="1:25" ht="14.25"/>
    <row r="107" spans="1:25" ht="14.25"/>
    <row r="108" spans="1:25" ht="14.25"/>
    <row r="109" spans="1:25" ht="14.25"/>
    <row r="110" spans="1:25" ht="14.25"/>
    <row r="111" spans="1:25" ht="14.25"/>
    <row r="112" spans="1:25" ht="18">
      <c r="E112" s="124" t="s">
        <v>264</v>
      </c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</row>
    <row r="113" spans="5:20" ht="18" customHeight="1">
      <c r="E113" s="125" t="s">
        <v>1</v>
      </c>
      <c r="F113" s="125"/>
      <c r="G113" s="125"/>
      <c r="H113" s="125"/>
      <c r="I113" s="126" t="s">
        <v>2</v>
      </c>
      <c r="J113" s="126"/>
      <c r="K113" s="126"/>
      <c r="L113" s="127" t="s">
        <v>3</v>
      </c>
      <c r="M113" s="127"/>
      <c r="N113" s="127"/>
      <c r="O113" s="126" t="s">
        <v>4</v>
      </c>
      <c r="P113" s="126"/>
      <c r="Q113" s="126"/>
      <c r="R113" s="127" t="s">
        <v>5</v>
      </c>
      <c r="S113" s="127"/>
      <c r="T113" s="127"/>
    </row>
    <row r="114" spans="5:20" ht="15.75" customHeight="1">
      <c r="E114" s="128" t="s">
        <v>6</v>
      </c>
      <c r="F114" s="128"/>
      <c r="G114" s="128"/>
      <c r="H114" s="128"/>
      <c r="I114" s="129">
        <f>F87+J87</f>
        <v>957</v>
      </c>
      <c r="J114" s="129"/>
      <c r="K114" s="129"/>
      <c r="L114" s="130">
        <f>G87+K87</f>
        <v>722</v>
      </c>
      <c r="M114" s="130"/>
      <c r="N114" s="130"/>
      <c r="O114" s="130">
        <f>I114-L114</f>
        <v>235</v>
      </c>
      <c r="P114" s="130"/>
      <c r="Q114" s="130"/>
      <c r="R114" s="131">
        <f>L114/I114</f>
        <v>0.75444096133751304</v>
      </c>
      <c r="S114" s="131"/>
      <c r="T114" s="131"/>
    </row>
    <row r="115" spans="5:20" ht="15.75" customHeight="1">
      <c r="E115" s="128" t="s">
        <v>7</v>
      </c>
      <c r="F115" s="128"/>
      <c r="G115" s="128"/>
      <c r="H115" s="128"/>
      <c r="I115" s="129">
        <f>N87+R87</f>
        <v>175</v>
      </c>
      <c r="J115" s="129"/>
      <c r="K115" s="129"/>
      <c r="L115" s="130">
        <f>O87+S87</f>
        <v>97</v>
      </c>
      <c r="M115" s="130"/>
      <c r="N115" s="130"/>
      <c r="O115" s="130">
        <f>I115-L115</f>
        <v>78</v>
      </c>
      <c r="P115" s="130"/>
      <c r="Q115" s="130"/>
      <c r="R115" s="131">
        <f>L115/I115</f>
        <v>0.55428571428571427</v>
      </c>
      <c r="S115" s="131"/>
      <c r="T115" s="131"/>
    </row>
    <row r="116" spans="5:20" ht="15.75" customHeight="1">
      <c r="E116" s="128" t="s">
        <v>8</v>
      </c>
      <c r="F116" s="128"/>
      <c r="G116" s="128"/>
      <c r="H116" s="128"/>
      <c r="I116" s="129">
        <f>SUM(I114:I115)</f>
        <v>1132</v>
      </c>
      <c r="J116" s="129"/>
      <c r="K116" s="129"/>
      <c r="L116" s="130">
        <f>SUM(L114:L115)</f>
        <v>819</v>
      </c>
      <c r="M116" s="130"/>
      <c r="N116" s="130"/>
      <c r="O116" s="130">
        <f>SUM(O114:O115)</f>
        <v>313</v>
      </c>
      <c r="P116" s="130"/>
      <c r="Q116" s="130"/>
      <c r="R116" s="131">
        <f>L116/I116</f>
        <v>0.72349823321554774</v>
      </c>
      <c r="S116" s="131"/>
      <c r="T116" s="131"/>
    </row>
    <row r="117" spans="5:20" ht="15" customHeight="1">
      <c r="E117" s="132" t="s">
        <v>176</v>
      </c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</row>
    <row r="118" spans="5:20" ht="14.25"/>
    <row r="119" spans="5:20" ht="14.25">
      <c r="E119" s="133" t="s">
        <v>177</v>
      </c>
      <c r="F119" s="133"/>
      <c r="G119" s="133"/>
      <c r="H119" s="133"/>
      <c r="I119" s="133"/>
      <c r="J119" s="133"/>
      <c r="K119" s="133"/>
      <c r="L119" s="133"/>
      <c r="M119" s="133"/>
    </row>
    <row r="120" spans="5:20" ht="12.75" customHeight="1">
      <c r="E120" s="68"/>
      <c r="F120" s="133" t="s">
        <v>178</v>
      </c>
      <c r="G120" s="133"/>
      <c r="H120" s="133"/>
      <c r="I120" s="133"/>
      <c r="J120" s="133" t="s">
        <v>179</v>
      </c>
      <c r="K120" s="133"/>
      <c r="L120" s="133"/>
      <c r="M120" s="133"/>
    </row>
    <row r="121" spans="5:20" ht="25.5">
      <c r="E121" s="69"/>
      <c r="F121" s="70" t="s">
        <v>180</v>
      </c>
      <c r="G121" s="70" t="s">
        <v>181</v>
      </c>
      <c r="H121" s="70" t="s">
        <v>182</v>
      </c>
      <c r="I121" s="70" t="s">
        <v>183</v>
      </c>
      <c r="J121" s="70" t="s">
        <v>180</v>
      </c>
      <c r="K121" s="70" t="s">
        <v>181</v>
      </c>
      <c r="L121" s="70" t="s">
        <v>182</v>
      </c>
      <c r="M121" s="70" t="s">
        <v>183</v>
      </c>
    </row>
    <row r="122" spans="5:20" ht="14.25">
      <c r="E122" s="68" t="s">
        <v>54</v>
      </c>
      <c r="F122" s="71">
        <v>1948</v>
      </c>
      <c r="G122" s="71">
        <v>796</v>
      </c>
      <c r="H122" s="71">
        <f>F122-G122</f>
        <v>1152</v>
      </c>
      <c r="I122" s="72">
        <f>G122/F122</f>
        <v>0.40862422997946612</v>
      </c>
      <c r="J122" s="71">
        <v>421</v>
      </c>
      <c r="K122" s="71">
        <v>96</v>
      </c>
      <c r="L122" s="71">
        <f>J122-K122</f>
        <v>325</v>
      </c>
      <c r="M122" s="72">
        <f>K122/J122</f>
        <v>0.22802850356294538</v>
      </c>
    </row>
    <row r="123" spans="5:20" ht="14.25">
      <c r="E123" s="68" t="s">
        <v>99</v>
      </c>
      <c r="F123" s="71">
        <v>1352</v>
      </c>
      <c r="G123" s="71">
        <v>383</v>
      </c>
      <c r="H123" s="71">
        <f>F123-G123</f>
        <v>969</v>
      </c>
      <c r="I123" s="72">
        <f>G123/F123</f>
        <v>0.28328402366863903</v>
      </c>
      <c r="J123" s="71">
        <v>413</v>
      </c>
      <c r="K123" s="71">
        <v>60</v>
      </c>
      <c r="L123" s="71">
        <f>J123-K123</f>
        <v>353</v>
      </c>
      <c r="M123" s="72">
        <f>K123/J123</f>
        <v>0.14527845036319612</v>
      </c>
    </row>
    <row r="124" spans="5:20" ht="14.25">
      <c r="E124" s="68" t="s">
        <v>123</v>
      </c>
      <c r="F124" s="71">
        <v>1432</v>
      </c>
      <c r="G124" s="71">
        <v>428</v>
      </c>
      <c r="H124" s="71">
        <f>F124-G124</f>
        <v>1004</v>
      </c>
      <c r="I124" s="72">
        <f>G124/F124</f>
        <v>0.2988826815642458</v>
      </c>
      <c r="J124" s="71">
        <v>370</v>
      </c>
      <c r="K124" s="71">
        <v>65</v>
      </c>
      <c r="L124" s="71">
        <f>J124-K124</f>
        <v>305</v>
      </c>
      <c r="M124" s="72">
        <f>K124/J124</f>
        <v>0.17567567567567569</v>
      </c>
    </row>
    <row r="125" spans="5:20" ht="14.25">
      <c r="E125" s="68" t="s">
        <v>146</v>
      </c>
      <c r="F125" s="71">
        <v>1943</v>
      </c>
      <c r="G125" s="71">
        <v>691</v>
      </c>
      <c r="H125" s="71">
        <f>F125-G125</f>
        <v>1252</v>
      </c>
      <c r="I125" s="72">
        <f>G125/F125</f>
        <v>0.35563561502830676</v>
      </c>
      <c r="J125" s="71">
        <v>461</v>
      </c>
      <c r="K125" s="71">
        <v>63</v>
      </c>
      <c r="L125" s="71">
        <f>J125-K125</f>
        <v>398</v>
      </c>
      <c r="M125" s="72">
        <f>K125/J125</f>
        <v>0.13665943600867678</v>
      </c>
    </row>
    <row r="126" spans="5:20" ht="14.25">
      <c r="E126" s="68" t="s">
        <v>175</v>
      </c>
      <c r="F126" s="68">
        <f>F122+F123+F124+F125</f>
        <v>6675</v>
      </c>
      <c r="G126" s="68">
        <f>G122+G123+G124+G125</f>
        <v>2298</v>
      </c>
      <c r="H126" s="68">
        <f>H122+H123+H124+H125</f>
        <v>4377</v>
      </c>
      <c r="I126" s="73">
        <f>G126/F126</f>
        <v>0.34426966292134831</v>
      </c>
      <c r="J126" s="68">
        <f>J122+J123+J124+J125</f>
        <v>1665</v>
      </c>
      <c r="K126" s="68">
        <f>K122+K123+K124+K125</f>
        <v>284</v>
      </c>
      <c r="L126" s="68">
        <f>L122+L123+L124+L125</f>
        <v>1381</v>
      </c>
      <c r="M126" s="73">
        <f>K126/J126</f>
        <v>0.17057057057057057</v>
      </c>
    </row>
    <row r="127" spans="5:20" ht="14.25">
      <c r="E127" s="74" t="s">
        <v>184</v>
      </c>
      <c r="H127" s="75"/>
    </row>
    <row r="128" spans="5:20" ht="14.25">
      <c r="E128" s="74" t="s">
        <v>185</v>
      </c>
      <c r="H128" s="75"/>
    </row>
    <row r="138" spans="1:21" ht="12.75" customHeight="1">
      <c r="A138" s="114" t="s">
        <v>172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 ht="14.25">
      <c r="A139" s="114" t="s">
        <v>39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 ht="14.25">
      <c r="A140" s="114" t="s">
        <v>40</v>
      </c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</row>
    <row r="141" spans="1:21" ht="12.75" customHeight="1">
      <c r="A141" s="99" t="s">
        <v>262</v>
      </c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</row>
    <row r="142" spans="1:21" ht="12.75" customHeight="1">
      <c r="A142" s="118" t="s">
        <v>42</v>
      </c>
      <c r="B142" s="118"/>
      <c r="C142" s="118"/>
      <c r="D142" s="118"/>
      <c r="E142" s="118"/>
      <c r="F142" s="99" t="s">
        <v>187</v>
      </c>
      <c r="G142" s="99"/>
      <c r="H142" s="99"/>
      <c r="I142" s="99"/>
      <c r="J142" s="99"/>
      <c r="K142" s="99"/>
      <c r="L142" s="99"/>
      <c r="M142" s="99"/>
      <c r="N142" s="99" t="s">
        <v>188</v>
      </c>
      <c r="O142" s="99"/>
      <c r="P142" s="99"/>
      <c r="Q142" s="99"/>
      <c r="R142" s="99"/>
      <c r="S142" s="99"/>
      <c r="T142" s="99"/>
      <c r="U142" s="99"/>
    </row>
    <row r="143" spans="1:21" ht="12.75" customHeight="1">
      <c r="A143" s="118"/>
      <c r="B143" s="118"/>
      <c r="C143" s="118"/>
      <c r="D143" s="118"/>
      <c r="E143" s="118"/>
      <c r="F143" s="99" t="s">
        <v>189</v>
      </c>
      <c r="G143" s="99"/>
      <c r="H143" s="99"/>
      <c r="I143" s="99"/>
      <c r="J143" s="99" t="s">
        <v>190</v>
      </c>
      <c r="K143" s="99"/>
      <c r="L143" s="99"/>
      <c r="M143" s="99"/>
      <c r="N143" s="99" t="s">
        <v>189</v>
      </c>
      <c r="O143" s="99"/>
      <c r="P143" s="99"/>
      <c r="Q143" s="99"/>
      <c r="R143" s="99" t="s">
        <v>190</v>
      </c>
      <c r="S143" s="99"/>
      <c r="T143" s="99"/>
      <c r="U143" s="99"/>
    </row>
    <row r="144" spans="1:21" ht="18" customHeight="1">
      <c r="A144" s="134" t="s">
        <v>54</v>
      </c>
      <c r="B144" s="134"/>
      <c r="C144" s="134"/>
      <c r="D144" s="134"/>
      <c r="E144" s="134"/>
      <c r="F144" s="76">
        <f t="shared" ref="F144:G148" si="15">F97+J97</f>
        <v>424</v>
      </c>
      <c r="G144" s="76">
        <f t="shared" si="15"/>
        <v>325</v>
      </c>
      <c r="H144" s="76">
        <f>F144-G144</f>
        <v>99</v>
      </c>
      <c r="I144" s="77">
        <f>G144/F144</f>
        <v>0.76650943396226412</v>
      </c>
      <c r="J144" s="78">
        <f t="shared" ref="J144:K148" si="16">F122</f>
        <v>1948</v>
      </c>
      <c r="K144" s="78">
        <f t="shared" si="16"/>
        <v>796</v>
      </c>
      <c r="L144" s="79">
        <f>J144-K144</f>
        <v>1152</v>
      </c>
      <c r="M144" s="77">
        <f>K144/J144</f>
        <v>0.40862422997946612</v>
      </c>
      <c r="N144" s="76">
        <f t="shared" ref="N144:O148" si="17">N97+R97</f>
        <v>106</v>
      </c>
      <c r="O144" s="76">
        <f t="shared" si="17"/>
        <v>59</v>
      </c>
      <c r="P144" s="76">
        <f>N144-O144</f>
        <v>47</v>
      </c>
      <c r="Q144" s="77">
        <f>O144/N144</f>
        <v>0.55660377358490565</v>
      </c>
      <c r="R144" s="78">
        <f t="shared" ref="R144:S148" si="18">J122</f>
        <v>421</v>
      </c>
      <c r="S144" s="78">
        <f t="shared" si="18"/>
        <v>96</v>
      </c>
      <c r="T144" s="79">
        <f>R144-S144</f>
        <v>325</v>
      </c>
      <c r="U144" s="77">
        <f>S144/R144</f>
        <v>0.22802850356294538</v>
      </c>
    </row>
    <row r="145" spans="1:21" ht="18" customHeight="1">
      <c r="A145" s="135" t="s">
        <v>99</v>
      </c>
      <c r="B145" s="135"/>
      <c r="C145" s="135"/>
      <c r="D145" s="135"/>
      <c r="E145" s="135"/>
      <c r="F145" s="80">
        <f t="shared" si="15"/>
        <v>191</v>
      </c>
      <c r="G145" s="80">
        <f t="shared" si="15"/>
        <v>145</v>
      </c>
      <c r="H145" s="80">
        <f>F145-G145</f>
        <v>46</v>
      </c>
      <c r="I145" s="81">
        <f>G145/F145</f>
        <v>0.75916230366492143</v>
      </c>
      <c r="J145" s="82">
        <f t="shared" si="16"/>
        <v>1352</v>
      </c>
      <c r="K145" s="82">
        <f t="shared" si="16"/>
        <v>383</v>
      </c>
      <c r="L145" s="83">
        <f>J145-K145</f>
        <v>969</v>
      </c>
      <c r="M145" s="81">
        <f>K145/J145</f>
        <v>0.28328402366863903</v>
      </c>
      <c r="N145" s="80">
        <f t="shared" si="17"/>
        <v>20</v>
      </c>
      <c r="O145" s="80">
        <f t="shared" si="17"/>
        <v>11</v>
      </c>
      <c r="P145" s="80">
        <f>N145-O145</f>
        <v>9</v>
      </c>
      <c r="Q145" s="81">
        <f>O145/N145</f>
        <v>0.55000000000000004</v>
      </c>
      <c r="R145" s="82">
        <f t="shared" si="18"/>
        <v>413</v>
      </c>
      <c r="S145" s="82">
        <f t="shared" si="18"/>
        <v>60</v>
      </c>
      <c r="T145" s="83">
        <f>R145-S145</f>
        <v>353</v>
      </c>
      <c r="U145" s="81">
        <f>S145/R145</f>
        <v>0.14527845036319612</v>
      </c>
    </row>
    <row r="146" spans="1:21" ht="18">
      <c r="A146" s="136" t="s">
        <v>123</v>
      </c>
      <c r="B146" s="136"/>
      <c r="C146" s="136"/>
      <c r="D146" s="136"/>
      <c r="E146" s="136"/>
      <c r="F146" s="84">
        <f t="shared" si="15"/>
        <v>160</v>
      </c>
      <c r="G146" s="84">
        <f t="shared" si="15"/>
        <v>135</v>
      </c>
      <c r="H146" s="84">
        <f>F146-G146</f>
        <v>25</v>
      </c>
      <c r="I146" s="85">
        <f>G146/F146</f>
        <v>0.84375</v>
      </c>
      <c r="J146" s="86">
        <f t="shared" si="16"/>
        <v>1432</v>
      </c>
      <c r="K146" s="86">
        <f t="shared" si="16"/>
        <v>428</v>
      </c>
      <c r="L146" s="87">
        <f>J146-K146</f>
        <v>1004</v>
      </c>
      <c r="M146" s="85">
        <f>K146/J146</f>
        <v>0.2988826815642458</v>
      </c>
      <c r="N146" s="84">
        <f t="shared" si="17"/>
        <v>20</v>
      </c>
      <c r="O146" s="84">
        <f t="shared" si="17"/>
        <v>12</v>
      </c>
      <c r="P146" s="84">
        <f>N146-O146</f>
        <v>8</v>
      </c>
      <c r="Q146" s="85">
        <f>O146/N146</f>
        <v>0.6</v>
      </c>
      <c r="R146" s="86">
        <f t="shared" si="18"/>
        <v>370</v>
      </c>
      <c r="S146" s="86">
        <f t="shared" si="18"/>
        <v>65</v>
      </c>
      <c r="T146" s="87">
        <f>R146-S146</f>
        <v>305</v>
      </c>
      <c r="U146" s="85">
        <f>S146/R146</f>
        <v>0.17567567567567569</v>
      </c>
    </row>
    <row r="147" spans="1:21" ht="18" customHeight="1">
      <c r="A147" s="137" t="s">
        <v>146</v>
      </c>
      <c r="B147" s="137"/>
      <c r="C147" s="137"/>
      <c r="D147" s="137"/>
      <c r="E147" s="137"/>
      <c r="F147" s="88">
        <f t="shared" si="15"/>
        <v>182</v>
      </c>
      <c r="G147" s="88">
        <f t="shared" si="15"/>
        <v>117</v>
      </c>
      <c r="H147" s="88">
        <f>F147-G147</f>
        <v>65</v>
      </c>
      <c r="I147" s="89">
        <f>G147/F147</f>
        <v>0.6428571428571429</v>
      </c>
      <c r="J147" s="90">
        <f t="shared" si="16"/>
        <v>1943</v>
      </c>
      <c r="K147" s="90">
        <f t="shared" si="16"/>
        <v>691</v>
      </c>
      <c r="L147" s="91">
        <f>J147-K147</f>
        <v>1252</v>
      </c>
      <c r="M147" s="89">
        <f>K147/J147</f>
        <v>0.35563561502830676</v>
      </c>
      <c r="N147" s="88">
        <f t="shared" si="17"/>
        <v>29</v>
      </c>
      <c r="O147" s="88">
        <f t="shared" si="17"/>
        <v>15</v>
      </c>
      <c r="P147" s="88">
        <f>N147-O147</f>
        <v>14</v>
      </c>
      <c r="Q147" s="89">
        <f>O147/N147</f>
        <v>0.51724137931034486</v>
      </c>
      <c r="R147" s="90">
        <f t="shared" si="18"/>
        <v>461</v>
      </c>
      <c r="S147" s="90">
        <f t="shared" si="18"/>
        <v>63</v>
      </c>
      <c r="T147" s="91">
        <f>R147-S147</f>
        <v>398</v>
      </c>
      <c r="U147" s="89">
        <f>S147/R147</f>
        <v>0.13665943600867678</v>
      </c>
    </row>
    <row r="148" spans="1:21" ht="20.25">
      <c r="A148" s="138" t="s">
        <v>175</v>
      </c>
      <c r="B148" s="138"/>
      <c r="C148" s="138"/>
      <c r="D148" s="138"/>
      <c r="E148" s="138"/>
      <c r="F148" s="92">
        <f t="shared" si="15"/>
        <v>957</v>
      </c>
      <c r="G148" s="92">
        <f t="shared" si="15"/>
        <v>722</v>
      </c>
      <c r="H148" s="92">
        <f>F148-G148</f>
        <v>235</v>
      </c>
      <c r="I148" s="93">
        <f>G148/F148</f>
        <v>0.75444096133751304</v>
      </c>
      <c r="J148" s="94">
        <f t="shared" si="16"/>
        <v>6675</v>
      </c>
      <c r="K148" s="94">
        <f t="shared" si="16"/>
        <v>2298</v>
      </c>
      <c r="L148" s="95">
        <f>J148-K148</f>
        <v>4377</v>
      </c>
      <c r="M148" s="93">
        <f>K148/J148</f>
        <v>0.34426966292134831</v>
      </c>
      <c r="N148" s="92">
        <f t="shared" si="17"/>
        <v>175</v>
      </c>
      <c r="O148" s="92">
        <f t="shared" si="17"/>
        <v>97</v>
      </c>
      <c r="P148" s="92">
        <f>N148-O148</f>
        <v>78</v>
      </c>
      <c r="Q148" s="93">
        <f>O148/N148</f>
        <v>0.55428571428571427</v>
      </c>
      <c r="R148" s="94">
        <f t="shared" si="18"/>
        <v>1665</v>
      </c>
      <c r="S148" s="94">
        <f t="shared" si="18"/>
        <v>284</v>
      </c>
      <c r="T148" s="95">
        <f>R148-S148</f>
        <v>1381</v>
      </c>
      <c r="U148" s="93">
        <f>S148/R148</f>
        <v>0.17057057057057057</v>
      </c>
    </row>
  </sheetData>
  <mergeCells count="117">
    <mergeCell ref="A144:E144"/>
    <mergeCell ref="A145:E145"/>
    <mergeCell ref="A146:E146"/>
    <mergeCell ref="A147:E147"/>
    <mergeCell ref="A148:E148"/>
    <mergeCell ref="A141:U141"/>
    <mergeCell ref="A142:E143"/>
    <mergeCell ref="F142:M142"/>
    <mergeCell ref="N142:U142"/>
    <mergeCell ref="F143:I143"/>
    <mergeCell ref="J143:M143"/>
    <mergeCell ref="N143:Q143"/>
    <mergeCell ref="R143:U143"/>
    <mergeCell ref="E119:M119"/>
    <mergeCell ref="F120:I120"/>
    <mergeCell ref="J120:M120"/>
    <mergeCell ref="A138:U138"/>
    <mergeCell ref="A139:U139"/>
    <mergeCell ref="A140:U140"/>
    <mergeCell ref="E116:H116"/>
    <mergeCell ref="I116:K116"/>
    <mergeCell ref="L116:N116"/>
    <mergeCell ref="O116:Q116"/>
    <mergeCell ref="R116:T116"/>
    <mergeCell ref="E117:T117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2:T112"/>
    <mergeCell ref="E113:H113"/>
    <mergeCell ref="I113:K113"/>
    <mergeCell ref="L113:N113"/>
    <mergeCell ref="O113:Q113"/>
    <mergeCell ref="R113:T113"/>
    <mergeCell ref="A97:E97"/>
    <mergeCell ref="A98:E98"/>
    <mergeCell ref="A99:E99"/>
    <mergeCell ref="A100:E100"/>
    <mergeCell ref="A101:E101"/>
    <mergeCell ref="A102:E102"/>
    <mergeCell ref="A93:U93"/>
    <mergeCell ref="A94:E96"/>
    <mergeCell ref="F94:M94"/>
    <mergeCell ref="N94:U94"/>
    <mergeCell ref="V94:Y95"/>
    <mergeCell ref="F95:I95"/>
    <mergeCell ref="J95:M95"/>
    <mergeCell ref="N95:Q95"/>
    <mergeCell ref="R95:U95"/>
    <mergeCell ref="A86:E86"/>
    <mergeCell ref="A87:E87"/>
    <mergeCell ref="A88:E88"/>
    <mergeCell ref="A90:U90"/>
    <mergeCell ref="A91:U91"/>
    <mergeCell ref="A92:U92"/>
    <mergeCell ref="A71:E71"/>
    <mergeCell ref="A72:A85"/>
    <mergeCell ref="B72:B75"/>
    <mergeCell ref="C72:C73"/>
    <mergeCell ref="C74:C75"/>
    <mergeCell ref="B76:B80"/>
    <mergeCell ref="C76:C79"/>
    <mergeCell ref="B81:B82"/>
    <mergeCell ref="B84:B85"/>
    <mergeCell ref="C84:C85"/>
    <mergeCell ref="A54:E54"/>
    <mergeCell ref="A55:A70"/>
    <mergeCell ref="B55:B56"/>
    <mergeCell ref="C55:C56"/>
    <mergeCell ref="B57:B60"/>
    <mergeCell ref="C57:C60"/>
    <mergeCell ref="B61:B62"/>
    <mergeCell ref="C61:C62"/>
    <mergeCell ref="B64:B70"/>
    <mergeCell ref="C64:C69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C28:C31"/>
    <mergeCell ref="B33:B34"/>
    <mergeCell ref="C33:C34"/>
    <mergeCell ref="B35:B36"/>
    <mergeCell ref="C35:C36"/>
    <mergeCell ref="A38:E38"/>
    <mergeCell ref="N5:U5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A1:U1"/>
    <mergeCell ref="A2:U2"/>
    <mergeCell ref="A3:U3"/>
    <mergeCell ref="A4:U4"/>
    <mergeCell ref="A5:A7"/>
    <mergeCell ref="B5:B7"/>
    <mergeCell ref="C5:C7"/>
    <mergeCell ref="D5:D7"/>
    <mergeCell ref="E5:E7"/>
    <mergeCell ref="F5:M5"/>
  </mergeCells>
  <pageMargins left="0.511811023622047" right="0.511811023622047" top="1.082677165354331" bottom="1.082677165354331" header="0.78740157480314998" footer="0.78740157480314998"/>
  <pageSetup paperSize="0" fitToWidth="0" fitToHeight="0" pageOrder="overThenDown" horizontalDpi="0" verticalDpi="0" copies="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showGridLines="0" tabSelected="1" workbookViewId="0">
      <selection sqref="A1:U1"/>
    </sheetView>
  </sheetViews>
  <sheetFormatPr defaultRowHeight="14.25"/>
  <cols>
    <col min="1" max="4" width="10.625" customWidth="1"/>
    <col min="5" max="5" width="38.625" customWidth="1"/>
    <col min="6" max="25" width="10.625" customWidth="1"/>
    <col min="26" max="26" width="9" customWidth="1"/>
  </cols>
  <sheetData>
    <row r="1" spans="1:21">
      <c r="A1" s="97" t="s">
        <v>39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</row>
    <row r="2" spans="1:21">
      <c r="A2" s="98" t="s">
        <v>40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>
      <c r="A3" s="99" t="s">
        <v>265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</row>
    <row r="4" spans="1:21">
      <c r="A4" s="100" t="s">
        <v>42</v>
      </c>
      <c r="B4" s="101" t="s">
        <v>43</v>
      </c>
      <c r="C4" s="101" t="s">
        <v>44</v>
      </c>
      <c r="D4" s="101" t="s">
        <v>45</v>
      </c>
      <c r="E4" s="101" t="s">
        <v>46</v>
      </c>
      <c r="F4" s="102" t="s">
        <v>6</v>
      </c>
      <c r="G4" s="102"/>
      <c r="H4" s="102"/>
      <c r="I4" s="102"/>
      <c r="J4" s="102"/>
      <c r="K4" s="102"/>
      <c r="L4" s="102"/>
      <c r="M4" s="102"/>
      <c r="N4" s="102" t="s">
        <v>7</v>
      </c>
      <c r="O4" s="102"/>
      <c r="P4" s="102"/>
      <c r="Q4" s="102"/>
      <c r="R4" s="102"/>
      <c r="S4" s="102"/>
      <c r="T4" s="102"/>
      <c r="U4" s="102"/>
    </row>
    <row r="5" spans="1:21">
      <c r="A5" s="100"/>
      <c r="B5" s="101"/>
      <c r="C5" s="101"/>
      <c r="D5" s="101"/>
      <c r="E5" s="101"/>
      <c r="F5" s="102" t="s">
        <v>48</v>
      </c>
      <c r="G5" s="102"/>
      <c r="H5" s="102"/>
      <c r="I5" s="102"/>
      <c r="J5" s="102" t="s">
        <v>49</v>
      </c>
      <c r="K5" s="102"/>
      <c r="L5" s="102"/>
      <c r="M5" s="102"/>
      <c r="N5" s="102" t="s">
        <v>48</v>
      </c>
      <c r="O5" s="102"/>
      <c r="P5" s="102"/>
      <c r="Q5" s="102"/>
      <c r="R5" s="102" t="s">
        <v>49</v>
      </c>
      <c r="S5" s="102"/>
      <c r="T5" s="102"/>
      <c r="U5" s="102"/>
    </row>
    <row r="6" spans="1:21">
      <c r="A6" s="100"/>
      <c r="B6" s="101"/>
      <c r="C6" s="101"/>
      <c r="D6" s="101"/>
      <c r="E6" s="101"/>
      <c r="F6" s="19" t="s">
        <v>50</v>
      </c>
      <c r="G6" s="19" t="s">
        <v>51</v>
      </c>
      <c r="H6" s="19" t="s">
        <v>52</v>
      </c>
      <c r="I6" s="19" t="s">
        <v>53</v>
      </c>
      <c r="J6" s="19" t="s">
        <v>50</v>
      </c>
      <c r="K6" s="19" t="s">
        <v>51</v>
      </c>
      <c r="L6" s="19" t="s">
        <v>52</v>
      </c>
      <c r="M6" s="19" t="s">
        <v>53</v>
      </c>
      <c r="N6" s="19" t="s">
        <v>50</v>
      </c>
      <c r="O6" s="19" t="s">
        <v>51</v>
      </c>
      <c r="P6" s="19" t="s">
        <v>52</v>
      </c>
      <c r="Q6" s="19" t="s">
        <v>53</v>
      </c>
      <c r="R6" s="19" t="s">
        <v>50</v>
      </c>
      <c r="S6" s="19" t="s">
        <v>51</v>
      </c>
      <c r="T6" s="19" t="s">
        <v>52</v>
      </c>
      <c r="U6" s="19" t="s">
        <v>53</v>
      </c>
    </row>
    <row r="7" spans="1:21">
      <c r="A7" s="103" t="s">
        <v>54</v>
      </c>
      <c r="B7" s="20">
        <v>1</v>
      </c>
      <c r="C7" s="21" t="s">
        <v>55</v>
      </c>
      <c r="D7" s="21">
        <v>13669</v>
      </c>
      <c r="E7" s="22" t="s">
        <v>56</v>
      </c>
      <c r="F7" s="23">
        <v>14</v>
      </c>
      <c r="G7" s="24">
        <v>12</v>
      </c>
      <c r="H7" s="23">
        <f>F7-G7</f>
        <v>2</v>
      </c>
      <c r="I7" s="25">
        <f>G7/F7</f>
        <v>0.8571428571428571</v>
      </c>
      <c r="J7" s="25"/>
      <c r="K7" s="24"/>
      <c r="L7" s="23"/>
      <c r="M7" s="25"/>
      <c r="N7" s="23"/>
      <c r="O7" s="24"/>
      <c r="P7" s="23"/>
      <c r="Q7" s="25"/>
      <c r="R7" s="23"/>
      <c r="S7" s="24"/>
      <c r="T7" s="23"/>
      <c r="U7" s="25"/>
    </row>
    <row r="8" spans="1:21">
      <c r="A8" s="103"/>
      <c r="B8" s="104">
        <v>2</v>
      </c>
      <c r="C8" s="21" t="s">
        <v>57</v>
      </c>
      <c r="D8" s="21">
        <v>1401</v>
      </c>
      <c r="E8" s="22" t="s">
        <v>58</v>
      </c>
      <c r="F8" s="23">
        <v>29</v>
      </c>
      <c r="G8" s="24">
        <v>29</v>
      </c>
      <c r="H8" s="23">
        <f>F8-G8</f>
        <v>0</v>
      </c>
      <c r="I8" s="25">
        <f>G8/F8</f>
        <v>1</v>
      </c>
      <c r="J8" s="26">
        <v>1</v>
      </c>
      <c r="K8" s="24">
        <v>1</v>
      </c>
      <c r="L8" s="23">
        <f>J8-K8</f>
        <v>0</v>
      </c>
      <c r="M8" s="25">
        <f>K8/J8</f>
        <v>1</v>
      </c>
      <c r="N8" s="23">
        <v>10</v>
      </c>
      <c r="O8" s="24">
        <v>10</v>
      </c>
      <c r="P8" s="23">
        <f>N8-O8</f>
        <v>0</v>
      </c>
      <c r="Q8" s="25">
        <f>O8/N8</f>
        <v>1</v>
      </c>
      <c r="R8" s="23"/>
      <c r="S8" s="24"/>
      <c r="T8" s="23"/>
      <c r="U8" s="25"/>
    </row>
    <row r="9" spans="1:21">
      <c r="A9" s="103"/>
      <c r="B9" s="104"/>
      <c r="C9" s="105" t="s">
        <v>59</v>
      </c>
      <c r="D9" s="21">
        <v>1472</v>
      </c>
      <c r="E9" s="22" t="s">
        <v>60</v>
      </c>
      <c r="F9" s="23">
        <v>0</v>
      </c>
      <c r="G9" s="24">
        <v>0</v>
      </c>
      <c r="H9" s="23">
        <f>F9-G9</f>
        <v>0</v>
      </c>
      <c r="I9" s="25"/>
      <c r="J9" s="26">
        <v>0</v>
      </c>
      <c r="K9" s="24"/>
      <c r="L9" s="23">
        <f>J9-K9</f>
        <v>0</v>
      </c>
      <c r="M9" s="25"/>
      <c r="N9" s="23"/>
      <c r="O9" s="24"/>
      <c r="P9" s="23"/>
      <c r="Q9" s="25"/>
      <c r="R9" s="23"/>
      <c r="S9" s="24"/>
      <c r="T9" s="23"/>
      <c r="U9" s="25"/>
    </row>
    <row r="10" spans="1:21">
      <c r="A10" s="103"/>
      <c r="B10" s="104"/>
      <c r="C10" s="105"/>
      <c r="D10" s="21">
        <v>1441</v>
      </c>
      <c r="E10" s="22" t="s">
        <v>61</v>
      </c>
      <c r="F10" s="23"/>
      <c r="G10" s="24"/>
      <c r="H10" s="23"/>
      <c r="I10" s="25"/>
      <c r="J10" s="26"/>
      <c r="K10" s="24"/>
      <c r="L10" s="23"/>
      <c r="M10" s="25"/>
      <c r="N10" s="23">
        <v>10</v>
      </c>
      <c r="O10" s="24">
        <v>7</v>
      </c>
      <c r="P10" s="23">
        <f>N10-O10</f>
        <v>3</v>
      </c>
      <c r="Q10" s="25">
        <f>O10/N10</f>
        <v>0.7</v>
      </c>
      <c r="R10" s="23"/>
      <c r="S10" s="24"/>
      <c r="T10" s="23"/>
      <c r="U10" s="25"/>
    </row>
    <row r="11" spans="1:21">
      <c r="A11" s="103"/>
      <c r="B11" s="104"/>
      <c r="C11" s="105"/>
      <c r="D11" s="21">
        <v>1529</v>
      </c>
      <c r="E11" s="22" t="s">
        <v>62</v>
      </c>
      <c r="F11" s="23">
        <v>45</v>
      </c>
      <c r="G11" s="24">
        <v>44</v>
      </c>
      <c r="H11" s="23">
        <f t="shared" ref="H11:H17" si="0">F11-G11</f>
        <v>1</v>
      </c>
      <c r="I11" s="25">
        <f t="shared" ref="I11:I17" si="1">G11/F11</f>
        <v>0.97777777777777775</v>
      </c>
      <c r="J11" s="26"/>
      <c r="K11" s="24"/>
      <c r="L11" s="23"/>
      <c r="M11" s="25"/>
      <c r="N11" s="23"/>
      <c r="O11" s="24"/>
      <c r="P11" s="23"/>
      <c r="Q11" s="25"/>
      <c r="R11" s="23"/>
      <c r="S11" s="24"/>
      <c r="T11" s="23"/>
      <c r="U11" s="25"/>
    </row>
    <row r="12" spans="1:21">
      <c r="A12" s="103"/>
      <c r="B12" s="104"/>
      <c r="C12" s="105"/>
      <c r="D12" s="21">
        <v>1482</v>
      </c>
      <c r="E12" s="22" t="s">
        <v>63</v>
      </c>
      <c r="F12" s="23">
        <v>32</v>
      </c>
      <c r="G12" s="24">
        <v>23</v>
      </c>
      <c r="H12" s="23">
        <f t="shared" si="0"/>
        <v>9</v>
      </c>
      <c r="I12" s="25">
        <f t="shared" si="1"/>
        <v>0.71875</v>
      </c>
      <c r="J12" s="26"/>
      <c r="K12" s="24"/>
      <c r="L12" s="23"/>
      <c r="M12" s="25"/>
      <c r="N12" s="23">
        <v>25</v>
      </c>
      <c r="O12" s="24">
        <v>1</v>
      </c>
      <c r="P12" s="23">
        <f>N12-O12</f>
        <v>24</v>
      </c>
      <c r="Q12" s="25">
        <f>O12/N12</f>
        <v>0.04</v>
      </c>
      <c r="R12" s="23"/>
      <c r="S12" s="24"/>
      <c r="T12" s="23"/>
      <c r="U12" s="25"/>
    </row>
    <row r="13" spans="1:21">
      <c r="A13" s="103"/>
      <c r="B13" s="104"/>
      <c r="C13" s="105" t="s">
        <v>64</v>
      </c>
      <c r="D13" s="21"/>
      <c r="E13" s="22" t="s">
        <v>65</v>
      </c>
      <c r="F13" s="23">
        <v>30</v>
      </c>
      <c r="G13" s="24">
        <v>30</v>
      </c>
      <c r="H13" s="23">
        <f t="shared" si="0"/>
        <v>0</v>
      </c>
      <c r="I13" s="25">
        <f t="shared" si="1"/>
        <v>1</v>
      </c>
      <c r="J13" s="26">
        <v>0</v>
      </c>
      <c r="K13" s="24"/>
      <c r="L13" s="23">
        <f>J13-K13</f>
        <v>0</v>
      </c>
      <c r="M13" s="25"/>
      <c r="N13" s="23"/>
      <c r="O13" s="24"/>
      <c r="P13" s="23"/>
      <c r="Q13" s="25"/>
      <c r="R13" s="23"/>
      <c r="S13" s="24"/>
      <c r="T13" s="23"/>
      <c r="U13" s="25"/>
    </row>
    <row r="14" spans="1:21">
      <c r="A14" s="103"/>
      <c r="B14" s="104"/>
      <c r="C14" s="105"/>
      <c r="D14" s="21"/>
      <c r="E14" s="22" t="s">
        <v>66</v>
      </c>
      <c r="F14" s="23">
        <v>10</v>
      </c>
      <c r="G14" s="24">
        <v>9</v>
      </c>
      <c r="H14" s="23">
        <f t="shared" si="0"/>
        <v>1</v>
      </c>
      <c r="I14" s="25">
        <f t="shared" si="1"/>
        <v>0.9</v>
      </c>
      <c r="J14" s="26"/>
      <c r="K14" s="24"/>
      <c r="L14" s="23"/>
      <c r="M14" s="25"/>
      <c r="N14" s="23"/>
      <c r="O14" s="24"/>
      <c r="P14" s="23"/>
      <c r="Q14" s="25"/>
      <c r="R14" s="23"/>
      <c r="S14" s="24"/>
      <c r="T14" s="23"/>
      <c r="U14" s="25"/>
    </row>
    <row r="15" spans="1:21">
      <c r="A15" s="103"/>
      <c r="B15" s="104"/>
      <c r="C15" s="105"/>
      <c r="D15" s="21"/>
      <c r="E15" s="22" t="s">
        <v>67</v>
      </c>
      <c r="F15" s="23">
        <v>2</v>
      </c>
      <c r="G15" s="24">
        <v>1</v>
      </c>
      <c r="H15" s="23">
        <f t="shared" si="0"/>
        <v>1</v>
      </c>
      <c r="I15" s="25">
        <f t="shared" si="1"/>
        <v>0.5</v>
      </c>
      <c r="J15" s="26"/>
      <c r="K15" s="24"/>
      <c r="L15" s="23"/>
      <c r="M15" s="25"/>
      <c r="N15" s="23"/>
      <c r="O15" s="24"/>
      <c r="P15" s="23"/>
      <c r="Q15" s="25"/>
      <c r="R15" s="23"/>
      <c r="S15" s="24"/>
      <c r="T15" s="23"/>
      <c r="U15" s="25"/>
    </row>
    <row r="16" spans="1:21">
      <c r="A16" s="103"/>
      <c r="B16" s="104"/>
      <c r="C16" s="105"/>
      <c r="D16" s="21"/>
      <c r="E16" s="22" t="s">
        <v>68</v>
      </c>
      <c r="F16" s="23">
        <v>23</v>
      </c>
      <c r="G16" s="24">
        <v>13</v>
      </c>
      <c r="H16" s="23">
        <f t="shared" si="0"/>
        <v>10</v>
      </c>
      <c r="I16" s="25">
        <f t="shared" si="1"/>
        <v>0.56521739130434778</v>
      </c>
      <c r="J16" s="26"/>
      <c r="K16" s="24"/>
      <c r="L16" s="23"/>
      <c r="M16" s="25"/>
      <c r="N16" s="23"/>
      <c r="O16" s="24"/>
      <c r="P16" s="23"/>
      <c r="Q16" s="25"/>
      <c r="R16" s="23"/>
      <c r="S16" s="24"/>
      <c r="T16" s="23"/>
      <c r="U16" s="25"/>
    </row>
    <row r="17" spans="1:21">
      <c r="A17" s="103"/>
      <c r="B17" s="104"/>
      <c r="C17" s="105"/>
      <c r="D17" s="21"/>
      <c r="E17" s="22" t="s">
        <v>69</v>
      </c>
      <c r="F17" s="23">
        <v>30</v>
      </c>
      <c r="G17" s="24">
        <v>25</v>
      </c>
      <c r="H17" s="23">
        <f t="shared" si="0"/>
        <v>5</v>
      </c>
      <c r="I17" s="25">
        <f t="shared" si="1"/>
        <v>0.83333333333333337</v>
      </c>
      <c r="J17" s="26"/>
      <c r="K17" s="24"/>
      <c r="L17" s="23"/>
      <c r="M17" s="25"/>
      <c r="N17" s="23">
        <v>2</v>
      </c>
      <c r="O17" s="24">
        <v>0</v>
      </c>
      <c r="P17" s="23">
        <f>N17-O17</f>
        <v>2</v>
      </c>
      <c r="Q17" s="25">
        <f>O17/N17</f>
        <v>0</v>
      </c>
      <c r="R17" s="23"/>
      <c r="S17" s="24"/>
      <c r="T17" s="23"/>
      <c r="U17" s="25"/>
    </row>
    <row r="18" spans="1:21">
      <c r="A18" s="103"/>
      <c r="B18" s="104"/>
      <c r="C18" s="105"/>
      <c r="D18" s="21"/>
      <c r="E18" s="22" t="s">
        <v>70</v>
      </c>
      <c r="F18" s="23"/>
      <c r="G18" s="24"/>
      <c r="H18" s="23"/>
      <c r="I18" s="25"/>
      <c r="J18" s="26"/>
      <c r="K18" s="24"/>
      <c r="L18" s="23"/>
      <c r="M18" s="25"/>
      <c r="N18" s="23">
        <v>34</v>
      </c>
      <c r="O18" s="24">
        <v>23</v>
      </c>
      <c r="P18" s="23">
        <f>N18-O18</f>
        <v>11</v>
      </c>
      <c r="Q18" s="25">
        <f>O18/N18</f>
        <v>0.67647058823529416</v>
      </c>
      <c r="R18" s="23"/>
      <c r="S18" s="24"/>
      <c r="T18" s="23"/>
      <c r="U18" s="25"/>
    </row>
    <row r="19" spans="1:21">
      <c r="A19" s="103"/>
      <c r="B19" s="104"/>
      <c r="C19" s="105"/>
      <c r="D19" s="21"/>
      <c r="E19" s="22" t="s">
        <v>71</v>
      </c>
      <c r="F19" s="23">
        <v>29</v>
      </c>
      <c r="G19" s="24">
        <v>27</v>
      </c>
      <c r="H19" s="23">
        <f t="shared" ref="H19:H26" si="2">F19-G19</f>
        <v>2</v>
      </c>
      <c r="I19" s="25">
        <f t="shared" ref="I19:I25" si="3">G19/F19</f>
        <v>0.93103448275862066</v>
      </c>
      <c r="J19" s="26"/>
      <c r="K19" s="24"/>
      <c r="L19" s="23"/>
      <c r="M19" s="25"/>
      <c r="N19" s="23"/>
      <c r="O19" s="24"/>
      <c r="P19" s="23"/>
      <c r="Q19" s="25"/>
      <c r="R19" s="23"/>
      <c r="S19" s="24"/>
      <c r="T19" s="23"/>
      <c r="U19" s="25"/>
    </row>
    <row r="20" spans="1:21">
      <c r="A20" s="103"/>
      <c r="B20" s="104"/>
      <c r="C20" s="105"/>
      <c r="D20" s="21"/>
      <c r="E20" s="22" t="s">
        <v>72</v>
      </c>
      <c r="F20" s="23">
        <v>10</v>
      </c>
      <c r="G20" s="24">
        <v>8</v>
      </c>
      <c r="H20" s="23">
        <f t="shared" si="2"/>
        <v>2</v>
      </c>
      <c r="I20" s="25">
        <f t="shared" si="3"/>
        <v>0.8</v>
      </c>
      <c r="J20" s="26"/>
      <c r="K20" s="24"/>
      <c r="L20" s="23"/>
      <c r="M20" s="25"/>
      <c r="N20" s="23"/>
      <c r="O20" s="24"/>
      <c r="P20" s="23"/>
      <c r="Q20" s="25"/>
      <c r="R20" s="23"/>
      <c r="S20" s="24"/>
      <c r="T20" s="23"/>
      <c r="U20" s="25"/>
    </row>
    <row r="21" spans="1:21">
      <c r="A21" s="103"/>
      <c r="B21" s="104"/>
      <c r="C21" s="105"/>
      <c r="D21" s="21"/>
      <c r="E21" s="22" t="s">
        <v>73</v>
      </c>
      <c r="F21" s="23">
        <v>8</v>
      </c>
      <c r="G21" s="24">
        <v>2</v>
      </c>
      <c r="H21" s="23">
        <f t="shared" si="2"/>
        <v>6</v>
      </c>
      <c r="I21" s="25">
        <f t="shared" si="3"/>
        <v>0.25</v>
      </c>
      <c r="J21" s="26"/>
      <c r="K21" s="24"/>
      <c r="L21" s="23"/>
      <c r="M21" s="25"/>
      <c r="N21" s="23"/>
      <c r="O21" s="24"/>
      <c r="P21" s="23"/>
      <c r="Q21" s="25"/>
      <c r="R21" s="23"/>
      <c r="S21" s="24"/>
      <c r="T21" s="23"/>
      <c r="U21" s="25"/>
    </row>
    <row r="22" spans="1:21">
      <c r="A22" s="103"/>
      <c r="B22" s="104"/>
      <c r="C22" s="105"/>
      <c r="D22" s="21"/>
      <c r="E22" s="22" t="s">
        <v>74</v>
      </c>
      <c r="F22" s="23">
        <v>10</v>
      </c>
      <c r="G22" s="24">
        <v>7</v>
      </c>
      <c r="H22" s="23">
        <f t="shared" si="2"/>
        <v>3</v>
      </c>
      <c r="I22" s="25">
        <f t="shared" si="3"/>
        <v>0.7</v>
      </c>
      <c r="J22" s="26"/>
      <c r="K22" s="24"/>
      <c r="L22" s="23"/>
      <c r="M22" s="25"/>
      <c r="N22" s="23">
        <v>4</v>
      </c>
      <c r="O22" s="24">
        <v>2</v>
      </c>
      <c r="P22" s="23">
        <f>N22-O22</f>
        <v>2</v>
      </c>
      <c r="Q22" s="25">
        <f>O22/N22</f>
        <v>0.5</v>
      </c>
      <c r="R22" s="23"/>
      <c r="S22" s="24"/>
      <c r="T22" s="23"/>
      <c r="U22" s="25"/>
    </row>
    <row r="23" spans="1:21">
      <c r="A23" s="103"/>
      <c r="B23" s="104"/>
      <c r="C23" s="105"/>
      <c r="D23" s="21"/>
      <c r="E23" s="22" t="s">
        <v>75</v>
      </c>
      <c r="F23" s="23">
        <v>30</v>
      </c>
      <c r="G23" s="24">
        <v>18</v>
      </c>
      <c r="H23" s="23">
        <f t="shared" si="2"/>
        <v>12</v>
      </c>
      <c r="I23" s="25">
        <f t="shared" si="3"/>
        <v>0.6</v>
      </c>
      <c r="J23" s="26"/>
      <c r="K23" s="24"/>
      <c r="L23" s="23"/>
      <c r="M23" s="25"/>
      <c r="N23" s="23">
        <v>8</v>
      </c>
      <c r="O23" s="24">
        <v>3</v>
      </c>
      <c r="P23" s="23">
        <f>N23-O23</f>
        <v>5</v>
      </c>
      <c r="Q23" s="25">
        <f>O23/N23</f>
        <v>0.375</v>
      </c>
      <c r="R23" s="23"/>
      <c r="S23" s="24"/>
      <c r="T23" s="23"/>
      <c r="U23" s="25"/>
    </row>
    <row r="24" spans="1:21">
      <c r="A24" s="103"/>
      <c r="B24" s="104"/>
      <c r="C24" s="21" t="s">
        <v>76</v>
      </c>
      <c r="D24" s="21"/>
      <c r="E24" s="22" t="s">
        <v>77</v>
      </c>
      <c r="F24" s="23">
        <v>10</v>
      </c>
      <c r="G24" s="24">
        <v>10</v>
      </c>
      <c r="H24" s="23">
        <f t="shared" si="2"/>
        <v>0</v>
      </c>
      <c r="I24" s="25">
        <f t="shared" si="3"/>
        <v>1</v>
      </c>
      <c r="J24" s="26"/>
      <c r="K24" s="24"/>
      <c r="L24" s="23"/>
      <c r="M24" s="25"/>
      <c r="N24" s="23"/>
      <c r="O24" s="24"/>
      <c r="P24" s="23"/>
      <c r="Q24" s="25"/>
      <c r="R24" s="23"/>
      <c r="S24" s="24"/>
      <c r="T24" s="23"/>
      <c r="U24" s="25"/>
    </row>
    <row r="25" spans="1:21">
      <c r="A25" s="103"/>
      <c r="B25" s="104"/>
      <c r="C25" s="21" t="s">
        <v>78</v>
      </c>
      <c r="D25" s="21"/>
      <c r="E25" s="22" t="s">
        <v>79</v>
      </c>
      <c r="F25" s="23">
        <v>9</v>
      </c>
      <c r="G25" s="24">
        <v>7</v>
      </c>
      <c r="H25" s="23">
        <f t="shared" si="2"/>
        <v>2</v>
      </c>
      <c r="I25" s="25">
        <f t="shared" si="3"/>
        <v>0.77777777777777779</v>
      </c>
      <c r="J25" s="26"/>
      <c r="K25" s="24"/>
      <c r="L25" s="23"/>
      <c r="M25" s="25"/>
      <c r="N25" s="23">
        <v>3</v>
      </c>
      <c r="O25" s="24">
        <v>3</v>
      </c>
      <c r="P25" s="23">
        <f>N25-O25</f>
        <v>0</v>
      </c>
      <c r="Q25" s="25">
        <f>O25/N25</f>
        <v>1</v>
      </c>
      <c r="R25" s="23"/>
      <c r="S25" s="24"/>
      <c r="T25" s="23"/>
      <c r="U25" s="25"/>
    </row>
    <row r="26" spans="1:21">
      <c r="A26" s="103"/>
      <c r="B26" s="104">
        <v>3</v>
      </c>
      <c r="C26" s="21" t="s">
        <v>80</v>
      </c>
      <c r="D26" s="21">
        <v>2414</v>
      </c>
      <c r="E26" s="22" t="s">
        <v>81</v>
      </c>
      <c r="F26" s="23">
        <v>0</v>
      </c>
      <c r="G26" s="24">
        <v>0</v>
      </c>
      <c r="H26" s="23">
        <f t="shared" si="2"/>
        <v>0</v>
      </c>
      <c r="I26" s="25"/>
      <c r="J26" s="26"/>
      <c r="K26" s="24"/>
      <c r="L26" s="23"/>
      <c r="M26" s="25"/>
      <c r="N26" s="23"/>
      <c r="O26" s="24"/>
      <c r="P26" s="23"/>
      <c r="Q26" s="25"/>
      <c r="R26" s="23"/>
      <c r="S26" s="24"/>
      <c r="T26" s="23"/>
      <c r="U26" s="25"/>
    </row>
    <row r="27" spans="1:21">
      <c r="A27" s="103"/>
      <c r="B27" s="104"/>
      <c r="C27" s="105" t="s">
        <v>82</v>
      </c>
      <c r="D27" s="21">
        <v>14747</v>
      </c>
      <c r="E27" s="22" t="s">
        <v>83</v>
      </c>
      <c r="F27" s="23"/>
      <c r="G27" s="24"/>
      <c r="H27" s="23"/>
      <c r="I27" s="25"/>
      <c r="J27" s="26"/>
      <c r="K27" s="24"/>
      <c r="L27" s="23"/>
      <c r="M27" s="25"/>
      <c r="N27" s="23"/>
      <c r="O27" s="24"/>
      <c r="P27" s="23"/>
      <c r="Q27" s="25"/>
      <c r="R27" s="23"/>
      <c r="S27" s="24"/>
      <c r="T27" s="23"/>
      <c r="U27" s="25"/>
    </row>
    <row r="28" spans="1:21">
      <c r="A28" s="103"/>
      <c r="B28" s="104"/>
      <c r="C28" s="105"/>
      <c r="D28" s="21">
        <v>14887</v>
      </c>
      <c r="E28" s="22" t="s">
        <v>84</v>
      </c>
      <c r="F28" s="23">
        <v>12</v>
      </c>
      <c r="G28" s="24">
        <v>11</v>
      </c>
      <c r="H28" s="23">
        <f t="shared" ref="H28:H52" si="4">F28-G28</f>
        <v>1</v>
      </c>
      <c r="I28" s="25">
        <f t="shared" ref="I28:I59" si="5">G28/F28</f>
        <v>0.91666666666666663</v>
      </c>
      <c r="J28" s="26">
        <v>4</v>
      </c>
      <c r="K28" s="24"/>
      <c r="L28" s="23">
        <f>J28-K28</f>
        <v>4</v>
      </c>
      <c r="M28" s="25">
        <f>K28/J28</f>
        <v>0</v>
      </c>
      <c r="N28" s="23"/>
      <c r="O28" s="24"/>
      <c r="P28" s="23"/>
      <c r="Q28" s="25"/>
      <c r="R28" s="23"/>
      <c r="S28" s="24"/>
      <c r="T28" s="23"/>
      <c r="U28" s="25"/>
    </row>
    <row r="29" spans="1:21">
      <c r="A29" s="103"/>
      <c r="B29" s="104"/>
      <c r="C29" s="105"/>
      <c r="D29" s="21">
        <v>14754</v>
      </c>
      <c r="E29" s="22" t="s">
        <v>85</v>
      </c>
      <c r="F29" s="23">
        <v>12</v>
      </c>
      <c r="G29" s="24">
        <v>12</v>
      </c>
      <c r="H29" s="23">
        <f t="shared" si="4"/>
        <v>0</v>
      </c>
      <c r="I29" s="25">
        <f t="shared" si="5"/>
        <v>1</v>
      </c>
      <c r="J29" s="26"/>
      <c r="K29" s="24"/>
      <c r="L29" s="23"/>
      <c r="M29" s="25"/>
      <c r="N29" s="23"/>
      <c r="O29" s="24"/>
      <c r="P29" s="23"/>
      <c r="Q29" s="25"/>
      <c r="R29" s="23"/>
      <c r="S29" s="24"/>
      <c r="T29" s="23"/>
      <c r="U29" s="25"/>
    </row>
    <row r="30" spans="1:21">
      <c r="A30" s="103"/>
      <c r="B30" s="104"/>
      <c r="C30" s="105"/>
      <c r="D30" s="21">
        <v>14701</v>
      </c>
      <c r="E30" s="22" t="s">
        <v>86</v>
      </c>
      <c r="F30" s="23">
        <v>6</v>
      </c>
      <c r="G30" s="24">
        <v>6</v>
      </c>
      <c r="H30" s="23">
        <f t="shared" si="4"/>
        <v>0</v>
      </c>
      <c r="I30" s="25">
        <f t="shared" si="5"/>
        <v>1</v>
      </c>
      <c r="J30" s="26">
        <v>8</v>
      </c>
      <c r="K30" s="24">
        <v>4</v>
      </c>
      <c r="L30" s="23">
        <f>J30-K30</f>
        <v>4</v>
      </c>
      <c r="M30" s="25">
        <f>K30/J30</f>
        <v>0.5</v>
      </c>
      <c r="N30" s="23"/>
      <c r="O30" s="24"/>
      <c r="P30" s="23"/>
      <c r="Q30" s="25"/>
      <c r="R30" s="23">
        <v>3</v>
      </c>
      <c r="S30" s="24">
        <v>3</v>
      </c>
      <c r="T30" s="23">
        <f>R30-S30</f>
        <v>0</v>
      </c>
      <c r="U30" s="25">
        <f>S30/R30</f>
        <v>1</v>
      </c>
    </row>
    <row r="31" spans="1:21">
      <c r="A31" s="103"/>
      <c r="B31" s="20">
        <v>4</v>
      </c>
      <c r="C31" s="21" t="s">
        <v>87</v>
      </c>
      <c r="D31" s="21">
        <v>9800</v>
      </c>
      <c r="E31" s="22" t="s">
        <v>88</v>
      </c>
      <c r="F31" s="23">
        <v>4</v>
      </c>
      <c r="G31" s="24">
        <v>1</v>
      </c>
      <c r="H31" s="23">
        <f t="shared" si="4"/>
        <v>3</v>
      </c>
      <c r="I31" s="25">
        <f t="shared" si="5"/>
        <v>0.25</v>
      </c>
      <c r="J31" s="26">
        <v>1</v>
      </c>
      <c r="K31" s="24"/>
      <c r="L31" s="23">
        <f>J31-K31</f>
        <v>1</v>
      </c>
      <c r="M31" s="25">
        <f>K31/J31</f>
        <v>0</v>
      </c>
      <c r="N31" s="23"/>
      <c r="O31" s="24"/>
      <c r="P31" s="23"/>
      <c r="Q31" s="25"/>
      <c r="R31" s="23"/>
      <c r="S31" s="24"/>
      <c r="T31" s="23"/>
      <c r="U31" s="25"/>
    </row>
    <row r="32" spans="1:21">
      <c r="A32" s="103"/>
      <c r="B32" s="104">
        <v>5</v>
      </c>
      <c r="C32" s="105" t="s">
        <v>89</v>
      </c>
      <c r="D32" s="21">
        <v>9258</v>
      </c>
      <c r="E32" s="22" t="s">
        <v>90</v>
      </c>
      <c r="F32" s="23">
        <v>14</v>
      </c>
      <c r="G32" s="24">
        <v>14</v>
      </c>
      <c r="H32" s="23">
        <f t="shared" si="4"/>
        <v>0</v>
      </c>
      <c r="I32" s="25">
        <f t="shared" si="5"/>
        <v>1</v>
      </c>
      <c r="J32" s="26">
        <v>0</v>
      </c>
      <c r="K32" s="24"/>
      <c r="L32" s="23">
        <f>J32-K32</f>
        <v>0</v>
      </c>
      <c r="M32" s="25"/>
      <c r="N32" s="23"/>
      <c r="O32" s="24"/>
      <c r="P32" s="23"/>
      <c r="Q32" s="25"/>
      <c r="R32" s="23"/>
      <c r="S32" s="24"/>
      <c r="T32" s="23"/>
      <c r="U32" s="25"/>
    </row>
    <row r="33" spans="1:25">
      <c r="A33" s="103"/>
      <c r="B33" s="104"/>
      <c r="C33" s="105"/>
      <c r="D33" s="21">
        <v>9222</v>
      </c>
      <c r="E33" s="22" t="s">
        <v>91</v>
      </c>
      <c r="F33" s="23">
        <v>9</v>
      </c>
      <c r="G33" s="24">
        <v>9</v>
      </c>
      <c r="H33" s="23">
        <f t="shared" si="4"/>
        <v>0</v>
      </c>
      <c r="I33" s="25">
        <f t="shared" si="5"/>
        <v>1</v>
      </c>
      <c r="J33" s="26"/>
      <c r="K33" s="24"/>
      <c r="L33" s="23"/>
      <c r="M33" s="25"/>
      <c r="N33" s="23">
        <v>4</v>
      </c>
      <c r="O33" s="24">
        <v>2</v>
      </c>
      <c r="P33" s="23">
        <f>N33-O33</f>
        <v>2</v>
      </c>
      <c r="Q33" s="25">
        <f>O33/N33</f>
        <v>0.5</v>
      </c>
      <c r="R33" s="23"/>
      <c r="S33" s="24"/>
      <c r="T33" s="23"/>
      <c r="U33" s="25"/>
    </row>
    <row r="34" spans="1:25">
      <c r="A34" s="103"/>
      <c r="B34" s="104">
        <v>6</v>
      </c>
      <c r="C34" s="105" t="s">
        <v>92</v>
      </c>
      <c r="D34" s="21">
        <v>17975</v>
      </c>
      <c r="E34" s="22" t="s">
        <v>93</v>
      </c>
      <c r="F34" s="23">
        <v>6</v>
      </c>
      <c r="G34" s="24">
        <v>5</v>
      </c>
      <c r="H34" s="23">
        <f t="shared" si="4"/>
        <v>1</v>
      </c>
      <c r="I34" s="25">
        <f t="shared" si="5"/>
        <v>0.83333333333333337</v>
      </c>
      <c r="J34" s="26"/>
      <c r="K34" s="24"/>
      <c r="L34" s="23" t="s">
        <v>94</v>
      </c>
      <c r="M34" s="25"/>
      <c r="N34" s="23"/>
      <c r="O34" s="24"/>
      <c r="P34" s="23"/>
      <c r="Q34" s="25"/>
      <c r="R34" s="23"/>
      <c r="S34" s="24"/>
      <c r="T34" s="23"/>
      <c r="U34" s="25"/>
    </row>
    <row r="35" spans="1:25">
      <c r="A35" s="103"/>
      <c r="B35" s="104"/>
      <c r="C35" s="105"/>
      <c r="D35" s="21">
        <v>18075</v>
      </c>
      <c r="E35" s="22" t="s">
        <v>95</v>
      </c>
      <c r="F35" s="23">
        <v>5</v>
      </c>
      <c r="G35" s="24">
        <v>5</v>
      </c>
      <c r="H35" s="23">
        <f t="shared" si="4"/>
        <v>0</v>
      </c>
      <c r="I35" s="25">
        <f t="shared" si="5"/>
        <v>1</v>
      </c>
      <c r="J35" s="26"/>
      <c r="K35" s="24"/>
      <c r="L35" s="23" t="s">
        <v>94</v>
      </c>
      <c r="M35" s="25"/>
      <c r="N35" s="23">
        <v>3</v>
      </c>
      <c r="O35" s="24">
        <v>1</v>
      </c>
      <c r="P35" s="23">
        <f>N35-O35</f>
        <v>2</v>
      </c>
      <c r="Q35" s="25">
        <f>O35/N35</f>
        <v>0.33333333333333331</v>
      </c>
      <c r="R35" s="23"/>
      <c r="S35" s="24"/>
      <c r="T35" s="23"/>
      <c r="U35" s="25"/>
    </row>
    <row r="36" spans="1:25">
      <c r="A36" s="103"/>
      <c r="B36" s="20">
        <v>21</v>
      </c>
      <c r="C36" s="21" t="s">
        <v>96</v>
      </c>
      <c r="D36" s="21">
        <v>17053</v>
      </c>
      <c r="E36" s="22" t="s">
        <v>97</v>
      </c>
      <c r="F36" s="23">
        <v>10</v>
      </c>
      <c r="G36" s="24">
        <v>6</v>
      </c>
      <c r="H36" s="23">
        <f t="shared" si="4"/>
        <v>4</v>
      </c>
      <c r="I36" s="25">
        <f t="shared" si="5"/>
        <v>0.6</v>
      </c>
      <c r="J36" s="26"/>
      <c r="K36" s="24"/>
      <c r="L36" s="23" t="s">
        <v>94</v>
      </c>
      <c r="M36" s="25"/>
      <c r="N36" s="23"/>
      <c r="O36" s="24"/>
      <c r="P36" s="23"/>
      <c r="Q36" s="25"/>
      <c r="R36" s="23"/>
      <c r="S36" s="24"/>
      <c r="T36" s="23"/>
      <c r="U36" s="25"/>
    </row>
    <row r="37" spans="1:25">
      <c r="A37" s="106" t="s">
        <v>98</v>
      </c>
      <c r="B37" s="106"/>
      <c r="C37" s="106"/>
      <c r="D37" s="106"/>
      <c r="E37" s="106"/>
      <c r="F37" s="27">
        <f>SUM(F7:F36)</f>
        <v>399</v>
      </c>
      <c r="G37" s="27">
        <f>SUM(G7:G36)</f>
        <v>334</v>
      </c>
      <c r="H37" s="27">
        <f t="shared" si="4"/>
        <v>65</v>
      </c>
      <c r="I37" s="28">
        <f t="shared" si="5"/>
        <v>0.83709273182957389</v>
      </c>
      <c r="J37" s="27">
        <f>SUM(J7:J36)</f>
        <v>14</v>
      </c>
      <c r="K37" s="27"/>
      <c r="L37" s="27">
        <f>J37-K37</f>
        <v>14</v>
      </c>
      <c r="M37" s="28">
        <f>K37/J37</f>
        <v>0</v>
      </c>
      <c r="N37" s="27">
        <f>SUM(N7:N36)</f>
        <v>103</v>
      </c>
      <c r="O37" s="27">
        <f>SUM(O7:O36)</f>
        <v>52</v>
      </c>
      <c r="P37" s="27">
        <f>SUM(P7:P36)</f>
        <v>51</v>
      </c>
      <c r="Q37" s="28">
        <f>O37/N37</f>
        <v>0.50485436893203883</v>
      </c>
      <c r="R37" s="27">
        <f>SUM(R7:R36)</f>
        <v>3</v>
      </c>
      <c r="S37" s="27">
        <f>SUM(S7:S36)</f>
        <v>3</v>
      </c>
      <c r="T37" s="27">
        <f>SUM(T7:T36)</f>
        <v>0</v>
      </c>
      <c r="U37" s="28">
        <f>S37/R37</f>
        <v>1</v>
      </c>
      <c r="V37" s="29"/>
      <c r="W37" s="29"/>
      <c r="X37" s="29"/>
      <c r="Y37" s="29"/>
    </row>
    <row r="38" spans="1:25">
      <c r="A38" s="107" t="s">
        <v>99</v>
      </c>
      <c r="B38" s="108">
        <v>7</v>
      </c>
      <c r="C38" s="109" t="s">
        <v>100</v>
      </c>
      <c r="D38" s="31">
        <v>14087</v>
      </c>
      <c r="E38" s="32" t="s">
        <v>101</v>
      </c>
      <c r="F38" s="33">
        <v>8</v>
      </c>
      <c r="G38" s="34">
        <v>0</v>
      </c>
      <c r="H38" s="33">
        <f t="shared" si="4"/>
        <v>8</v>
      </c>
      <c r="I38" s="35">
        <f t="shared" si="5"/>
        <v>0</v>
      </c>
      <c r="J38" s="36"/>
      <c r="K38" s="34"/>
      <c r="L38" s="33"/>
      <c r="M38" s="35"/>
      <c r="N38" s="33">
        <v>7</v>
      </c>
      <c r="O38" s="34">
        <v>0</v>
      </c>
      <c r="P38" s="33">
        <f>N38-O38</f>
        <v>7</v>
      </c>
      <c r="Q38" s="35">
        <f>O38/N38</f>
        <v>0</v>
      </c>
      <c r="R38" s="33"/>
      <c r="S38" s="34"/>
      <c r="T38" s="33"/>
      <c r="U38" s="35"/>
    </row>
    <row r="39" spans="1:25">
      <c r="A39" s="107"/>
      <c r="B39" s="108"/>
      <c r="C39" s="109"/>
      <c r="D39" s="31">
        <v>13976</v>
      </c>
      <c r="E39" s="32" t="s">
        <v>102</v>
      </c>
      <c r="F39" s="33">
        <v>10</v>
      </c>
      <c r="G39" s="34">
        <v>10</v>
      </c>
      <c r="H39" s="33">
        <f t="shared" si="4"/>
        <v>0</v>
      </c>
      <c r="I39" s="35">
        <f t="shared" si="5"/>
        <v>1</v>
      </c>
      <c r="J39" s="36"/>
      <c r="K39" s="34"/>
      <c r="L39" s="33"/>
      <c r="M39" s="35"/>
      <c r="N39" s="33">
        <v>3</v>
      </c>
      <c r="O39" s="34">
        <v>3</v>
      </c>
      <c r="P39" s="33">
        <f>N39-O39</f>
        <v>0</v>
      </c>
      <c r="Q39" s="35">
        <f>O39/N39</f>
        <v>1</v>
      </c>
      <c r="R39" s="33"/>
      <c r="S39" s="34"/>
      <c r="T39" s="33"/>
      <c r="U39" s="35"/>
    </row>
    <row r="40" spans="1:25">
      <c r="A40" s="107"/>
      <c r="B40" s="108"/>
      <c r="C40" s="31" t="s">
        <v>103</v>
      </c>
      <c r="D40" s="31">
        <v>13483</v>
      </c>
      <c r="E40" s="32" t="s">
        <v>104</v>
      </c>
      <c r="F40" s="33">
        <v>10</v>
      </c>
      <c r="G40" s="34">
        <v>7</v>
      </c>
      <c r="H40" s="33">
        <f t="shared" si="4"/>
        <v>3</v>
      </c>
      <c r="I40" s="35">
        <f t="shared" si="5"/>
        <v>0.7</v>
      </c>
      <c r="J40" s="36"/>
      <c r="K40" s="34"/>
      <c r="L40" s="33"/>
      <c r="M40" s="35"/>
      <c r="N40" s="33"/>
      <c r="O40" s="34"/>
      <c r="P40" s="33"/>
      <c r="Q40" s="35"/>
      <c r="R40" s="33"/>
      <c r="S40" s="34"/>
      <c r="T40" s="33"/>
      <c r="U40" s="35"/>
    </row>
    <row r="41" spans="1:25">
      <c r="A41" s="107"/>
      <c r="B41" s="108">
        <v>8</v>
      </c>
      <c r="C41" s="109" t="s">
        <v>105</v>
      </c>
      <c r="D41" s="31">
        <v>8752</v>
      </c>
      <c r="E41" s="32" t="s">
        <v>106</v>
      </c>
      <c r="F41" s="33">
        <v>10</v>
      </c>
      <c r="G41" s="34">
        <v>10</v>
      </c>
      <c r="H41" s="33">
        <f t="shared" si="4"/>
        <v>0</v>
      </c>
      <c r="I41" s="35">
        <f t="shared" si="5"/>
        <v>1</v>
      </c>
      <c r="J41" s="36"/>
      <c r="K41" s="34"/>
      <c r="L41" s="33"/>
      <c r="M41" s="35"/>
      <c r="N41" s="33"/>
      <c r="O41" s="34"/>
      <c r="P41" s="33"/>
      <c r="Q41" s="35"/>
      <c r="R41" s="33"/>
      <c r="S41" s="34"/>
      <c r="T41" s="33"/>
      <c r="U41" s="35"/>
    </row>
    <row r="42" spans="1:25">
      <c r="A42" s="107"/>
      <c r="B42" s="108"/>
      <c r="C42" s="109"/>
      <c r="D42" s="31">
        <v>8945</v>
      </c>
      <c r="E42" s="32" t="s">
        <v>107</v>
      </c>
      <c r="F42" s="33">
        <v>6</v>
      </c>
      <c r="G42" s="34">
        <v>0</v>
      </c>
      <c r="H42" s="33">
        <f t="shared" si="4"/>
        <v>6</v>
      </c>
      <c r="I42" s="35">
        <f t="shared" si="5"/>
        <v>0</v>
      </c>
      <c r="J42" s="36"/>
      <c r="K42" s="34"/>
      <c r="L42" s="33"/>
      <c r="M42" s="35"/>
      <c r="N42" s="33"/>
      <c r="O42" s="34"/>
      <c r="P42" s="33"/>
      <c r="Q42" s="35"/>
      <c r="R42" s="33"/>
      <c r="S42" s="34"/>
      <c r="T42" s="33"/>
      <c r="U42" s="35"/>
    </row>
    <row r="43" spans="1:25">
      <c r="A43" s="107"/>
      <c r="B43" s="108"/>
      <c r="C43" s="109"/>
      <c r="D43" s="31">
        <v>8747</v>
      </c>
      <c r="E43" s="32" t="s">
        <v>108</v>
      </c>
      <c r="F43" s="33">
        <v>19</v>
      </c>
      <c r="G43" s="34">
        <v>11</v>
      </c>
      <c r="H43" s="33">
        <f t="shared" si="4"/>
        <v>8</v>
      </c>
      <c r="I43" s="35">
        <f t="shared" si="5"/>
        <v>0.57894736842105265</v>
      </c>
      <c r="J43" s="36"/>
      <c r="K43" s="34"/>
      <c r="L43" s="33"/>
      <c r="M43" s="35"/>
      <c r="N43" s="33"/>
      <c r="O43" s="34"/>
      <c r="P43" s="33"/>
      <c r="Q43" s="35"/>
      <c r="R43" s="33"/>
      <c r="S43" s="34"/>
      <c r="T43" s="33"/>
      <c r="U43" s="35"/>
    </row>
    <row r="44" spans="1:25">
      <c r="A44" s="107"/>
      <c r="B44" s="108">
        <v>9</v>
      </c>
      <c r="C44" s="31" t="s">
        <v>109</v>
      </c>
      <c r="D44" s="31">
        <v>13091</v>
      </c>
      <c r="E44" s="32" t="s">
        <v>110</v>
      </c>
      <c r="F44" s="33">
        <v>3</v>
      </c>
      <c r="G44" s="34">
        <v>3</v>
      </c>
      <c r="H44" s="33">
        <f t="shared" si="4"/>
        <v>0</v>
      </c>
      <c r="I44" s="35">
        <f t="shared" si="5"/>
        <v>1</v>
      </c>
      <c r="J44" s="36">
        <v>2</v>
      </c>
      <c r="K44" s="34"/>
      <c r="L44" s="33">
        <f>J44-K44</f>
        <v>2</v>
      </c>
      <c r="M44" s="35">
        <f>K44/J44</f>
        <v>0</v>
      </c>
      <c r="N44" s="33"/>
      <c r="O44" s="34"/>
      <c r="P44" s="33"/>
      <c r="Q44" s="35"/>
      <c r="R44" s="33"/>
      <c r="S44" s="34"/>
      <c r="T44" s="33"/>
      <c r="U44" s="35"/>
    </row>
    <row r="45" spans="1:25">
      <c r="A45" s="107"/>
      <c r="B45" s="108"/>
      <c r="C45" s="109" t="s">
        <v>111</v>
      </c>
      <c r="D45" s="31">
        <v>8473</v>
      </c>
      <c r="E45" s="32" t="s">
        <v>112</v>
      </c>
      <c r="F45" s="33">
        <v>12</v>
      </c>
      <c r="G45" s="34">
        <v>12</v>
      </c>
      <c r="H45" s="33">
        <f t="shared" si="4"/>
        <v>0</v>
      </c>
      <c r="I45" s="35">
        <f t="shared" si="5"/>
        <v>1</v>
      </c>
      <c r="J45" s="36"/>
      <c r="K45" s="34"/>
      <c r="L45" s="33"/>
      <c r="M45" s="35"/>
      <c r="N45" s="33">
        <v>1</v>
      </c>
      <c r="O45" s="34">
        <v>1</v>
      </c>
      <c r="P45" s="33">
        <f>N45-O45</f>
        <v>0</v>
      </c>
      <c r="Q45" s="35">
        <f>O45/N45</f>
        <v>1</v>
      </c>
      <c r="R45" s="33">
        <v>0</v>
      </c>
      <c r="S45" s="34"/>
      <c r="T45" s="33">
        <f>R45-S45</f>
        <v>0</v>
      </c>
      <c r="U45" s="35" t="e">
        <f>S45/R45</f>
        <v>#DIV/0!</v>
      </c>
    </row>
    <row r="46" spans="1:25">
      <c r="A46" s="107"/>
      <c r="B46" s="108"/>
      <c r="C46" s="109"/>
      <c r="D46" s="31">
        <v>8639</v>
      </c>
      <c r="E46" s="32" t="s">
        <v>113</v>
      </c>
      <c r="F46" s="33">
        <v>30</v>
      </c>
      <c r="G46" s="34">
        <v>22</v>
      </c>
      <c r="H46" s="33">
        <f t="shared" si="4"/>
        <v>8</v>
      </c>
      <c r="I46" s="35">
        <f t="shared" si="5"/>
        <v>0.73333333333333328</v>
      </c>
      <c r="J46" s="36"/>
      <c r="K46" s="34"/>
      <c r="L46" s="33"/>
      <c r="M46" s="35"/>
      <c r="N46" s="33"/>
      <c r="O46" s="34"/>
      <c r="P46" s="33"/>
      <c r="Q46" s="35"/>
      <c r="R46" s="33"/>
      <c r="S46" s="34"/>
      <c r="T46" s="33"/>
      <c r="U46" s="35"/>
    </row>
    <row r="47" spans="1:25">
      <c r="A47" s="107"/>
      <c r="B47" s="108">
        <v>10</v>
      </c>
      <c r="C47" s="109" t="s">
        <v>114</v>
      </c>
      <c r="D47" s="31">
        <v>1981</v>
      </c>
      <c r="E47" s="32" t="s">
        <v>115</v>
      </c>
      <c r="F47" s="33">
        <v>5</v>
      </c>
      <c r="G47" s="34">
        <v>0</v>
      </c>
      <c r="H47" s="33">
        <f t="shared" si="4"/>
        <v>5</v>
      </c>
      <c r="I47" s="35">
        <f t="shared" si="5"/>
        <v>0</v>
      </c>
      <c r="J47" s="36"/>
      <c r="K47" s="34"/>
      <c r="L47" s="33"/>
      <c r="M47" s="35"/>
      <c r="N47" s="33"/>
      <c r="O47" s="34"/>
      <c r="P47" s="33"/>
      <c r="Q47" s="35"/>
      <c r="R47" s="33"/>
      <c r="S47" s="34"/>
      <c r="T47" s="33"/>
      <c r="U47" s="35"/>
    </row>
    <row r="48" spans="1:25">
      <c r="A48" s="107"/>
      <c r="B48" s="108"/>
      <c r="C48" s="109"/>
      <c r="D48" s="31">
        <v>1944</v>
      </c>
      <c r="E48" s="32" t="s">
        <v>116</v>
      </c>
      <c r="F48" s="33">
        <v>9</v>
      </c>
      <c r="G48" s="34">
        <v>9</v>
      </c>
      <c r="H48" s="33">
        <f t="shared" si="4"/>
        <v>0</v>
      </c>
      <c r="I48" s="35">
        <f t="shared" si="5"/>
        <v>1</v>
      </c>
      <c r="J48" s="36">
        <v>14</v>
      </c>
      <c r="K48" s="34">
        <v>5</v>
      </c>
      <c r="L48" s="33">
        <f>J48-K48</f>
        <v>9</v>
      </c>
      <c r="M48" s="35">
        <f>K48/J48</f>
        <v>0.35714285714285715</v>
      </c>
      <c r="N48" s="33"/>
      <c r="O48" s="34"/>
      <c r="P48" s="33"/>
      <c r="Q48" s="35"/>
      <c r="R48" s="33"/>
      <c r="S48" s="34"/>
      <c r="T48" s="33"/>
      <c r="U48" s="35"/>
    </row>
    <row r="49" spans="1:25">
      <c r="A49" s="107"/>
      <c r="B49" s="108"/>
      <c r="C49" s="109"/>
      <c r="D49" s="31">
        <v>2038</v>
      </c>
      <c r="E49" s="32" t="s">
        <v>117</v>
      </c>
      <c r="F49" s="33">
        <v>8</v>
      </c>
      <c r="G49" s="34">
        <v>6</v>
      </c>
      <c r="H49" s="33">
        <f t="shared" si="4"/>
        <v>2</v>
      </c>
      <c r="I49" s="35">
        <f t="shared" si="5"/>
        <v>0.75</v>
      </c>
      <c r="J49" s="36"/>
      <c r="K49" s="34"/>
      <c r="L49" s="33"/>
      <c r="M49" s="35"/>
      <c r="N49" s="33">
        <v>2</v>
      </c>
      <c r="O49" s="34">
        <v>2</v>
      </c>
      <c r="P49" s="33">
        <f>N49-O49</f>
        <v>0</v>
      </c>
      <c r="Q49" s="35">
        <f>O49/N49</f>
        <v>1</v>
      </c>
      <c r="R49" s="33"/>
      <c r="S49" s="34"/>
      <c r="T49" s="33"/>
      <c r="U49" s="35"/>
    </row>
    <row r="50" spans="1:25">
      <c r="A50" s="107"/>
      <c r="B50" s="108"/>
      <c r="C50" s="109"/>
      <c r="D50" s="31">
        <v>1987</v>
      </c>
      <c r="E50" s="32" t="s">
        <v>118</v>
      </c>
      <c r="F50" s="33">
        <v>14</v>
      </c>
      <c r="G50" s="34">
        <v>14</v>
      </c>
      <c r="H50" s="33">
        <f t="shared" si="4"/>
        <v>0</v>
      </c>
      <c r="I50" s="35">
        <f t="shared" si="5"/>
        <v>1</v>
      </c>
      <c r="J50" s="36">
        <v>5</v>
      </c>
      <c r="K50" s="34">
        <v>2</v>
      </c>
      <c r="L50" s="33">
        <f>J50-K50</f>
        <v>3</v>
      </c>
      <c r="M50" s="35">
        <f>K50/J50</f>
        <v>0.4</v>
      </c>
      <c r="N50" s="33">
        <v>5</v>
      </c>
      <c r="O50" s="34">
        <v>5</v>
      </c>
      <c r="P50" s="33">
        <f>N50-O50</f>
        <v>0</v>
      </c>
      <c r="Q50" s="35">
        <f>O50/N50</f>
        <v>1</v>
      </c>
      <c r="R50" s="33"/>
      <c r="S50" s="34"/>
      <c r="T50" s="33"/>
      <c r="U50" s="35"/>
    </row>
    <row r="51" spans="1:25">
      <c r="A51" s="107"/>
      <c r="B51" s="108"/>
      <c r="C51" s="109"/>
      <c r="D51" s="31">
        <v>2055</v>
      </c>
      <c r="E51" s="32" t="s">
        <v>119</v>
      </c>
      <c r="F51" s="33">
        <v>5</v>
      </c>
      <c r="G51" s="34">
        <v>5</v>
      </c>
      <c r="H51" s="33">
        <f t="shared" si="4"/>
        <v>0</v>
      </c>
      <c r="I51" s="35">
        <f t="shared" si="5"/>
        <v>1</v>
      </c>
      <c r="J51" s="36">
        <v>1</v>
      </c>
      <c r="K51" s="34"/>
      <c r="L51" s="33">
        <f>J51-K51</f>
        <v>1</v>
      </c>
      <c r="M51" s="35">
        <f>K51/J51</f>
        <v>0</v>
      </c>
      <c r="N51" s="33">
        <v>2</v>
      </c>
      <c r="O51" s="34">
        <v>1</v>
      </c>
      <c r="P51" s="33">
        <f>N51-O51</f>
        <v>1</v>
      </c>
      <c r="Q51" s="35">
        <f>O51/N51</f>
        <v>0.5</v>
      </c>
      <c r="R51" s="33"/>
      <c r="S51" s="34"/>
      <c r="T51" s="33"/>
      <c r="U51" s="35"/>
    </row>
    <row r="52" spans="1:25">
      <c r="A52" s="107"/>
      <c r="B52" s="30">
        <v>20</v>
      </c>
      <c r="C52" s="31" t="s">
        <v>120</v>
      </c>
      <c r="D52" s="31">
        <v>17277</v>
      </c>
      <c r="E52" s="32" t="s">
        <v>121</v>
      </c>
      <c r="F52" s="33">
        <v>20</v>
      </c>
      <c r="G52" s="34">
        <v>20</v>
      </c>
      <c r="H52" s="33">
        <f t="shared" si="4"/>
        <v>0</v>
      </c>
      <c r="I52" s="35">
        <f t="shared" si="5"/>
        <v>1</v>
      </c>
      <c r="J52" s="36"/>
      <c r="K52" s="34"/>
      <c r="L52" s="33"/>
      <c r="M52" s="35"/>
      <c r="N52" s="33"/>
      <c r="O52" s="34"/>
      <c r="P52" s="33"/>
      <c r="Q52" s="35"/>
      <c r="R52" s="33"/>
      <c r="S52" s="34"/>
      <c r="T52" s="33"/>
      <c r="U52" s="35"/>
    </row>
    <row r="53" spans="1:25">
      <c r="A53" s="106" t="s">
        <v>122</v>
      </c>
      <c r="B53" s="106"/>
      <c r="C53" s="106"/>
      <c r="D53" s="106"/>
      <c r="E53" s="106"/>
      <c r="F53" s="27">
        <f>SUM(F38:F52)</f>
        <v>169</v>
      </c>
      <c r="G53" s="27">
        <f>SUM(G38:G52)</f>
        <v>129</v>
      </c>
      <c r="H53" s="27">
        <f>SUM(H38:H52)</f>
        <v>40</v>
      </c>
      <c r="I53" s="28">
        <f t="shared" si="5"/>
        <v>0.76331360946745563</v>
      </c>
      <c r="J53" s="27">
        <f>SUM(J38:J52)</f>
        <v>22</v>
      </c>
      <c r="K53" s="27">
        <f>SUM(K38:K52)</f>
        <v>7</v>
      </c>
      <c r="L53" s="27">
        <f>SUM(L38:L52)</f>
        <v>15</v>
      </c>
      <c r="M53" s="28">
        <f>K53/J53</f>
        <v>0.31818181818181818</v>
      </c>
      <c r="N53" s="27">
        <f>SUM(N38:N52)</f>
        <v>20</v>
      </c>
      <c r="O53" s="27">
        <f>SUM(O38:O52)</f>
        <v>12</v>
      </c>
      <c r="P53" s="27">
        <f>N53-O53</f>
        <v>8</v>
      </c>
      <c r="Q53" s="28">
        <f>O53/N53</f>
        <v>0.6</v>
      </c>
      <c r="R53" s="27">
        <f>SUM(R38:R52)</f>
        <v>0</v>
      </c>
      <c r="S53" s="27">
        <f>SUM(S38:S52)</f>
        <v>0</v>
      </c>
      <c r="T53" s="27">
        <f>R53-S53</f>
        <v>0</v>
      </c>
      <c r="U53" s="28" t="e">
        <f>S53/R53</f>
        <v>#DIV/0!</v>
      </c>
      <c r="V53" s="29"/>
      <c r="W53" s="29"/>
      <c r="X53" s="29"/>
      <c r="Y53" s="29"/>
    </row>
    <row r="54" spans="1:25">
      <c r="A54" s="110" t="s">
        <v>123</v>
      </c>
      <c r="B54" s="111">
        <v>11</v>
      </c>
      <c r="C54" s="112" t="s">
        <v>124</v>
      </c>
      <c r="D54" s="38">
        <v>1643</v>
      </c>
      <c r="E54" s="39" t="s">
        <v>125</v>
      </c>
      <c r="F54" s="40">
        <v>7</v>
      </c>
      <c r="G54" s="41">
        <v>7</v>
      </c>
      <c r="H54" s="40">
        <f t="shared" ref="H54:H69" si="6">F54-G54</f>
        <v>0</v>
      </c>
      <c r="I54" s="42">
        <f t="shared" si="5"/>
        <v>1</v>
      </c>
      <c r="J54" s="40">
        <v>0</v>
      </c>
      <c r="K54" s="41"/>
      <c r="L54" s="40">
        <f>J54-K54</f>
        <v>0</v>
      </c>
      <c r="M54" s="42"/>
      <c r="N54" s="40">
        <v>3</v>
      </c>
      <c r="O54" s="41">
        <v>1</v>
      </c>
      <c r="P54" s="40">
        <v>3</v>
      </c>
      <c r="Q54" s="42">
        <f>O54/N54</f>
        <v>0.33333333333333331</v>
      </c>
      <c r="R54" s="42"/>
      <c r="S54" s="43"/>
      <c r="T54" s="42"/>
      <c r="U54" s="42"/>
    </row>
    <row r="55" spans="1:25">
      <c r="A55" s="110"/>
      <c r="B55" s="111"/>
      <c r="C55" s="112"/>
      <c r="D55" s="38">
        <v>1634</v>
      </c>
      <c r="E55" s="39" t="s">
        <v>126</v>
      </c>
      <c r="F55" s="40">
        <v>7</v>
      </c>
      <c r="G55" s="41">
        <v>7</v>
      </c>
      <c r="H55" s="40">
        <f t="shared" si="6"/>
        <v>0</v>
      </c>
      <c r="I55" s="42">
        <f t="shared" si="5"/>
        <v>1</v>
      </c>
      <c r="J55" s="40">
        <v>3</v>
      </c>
      <c r="K55" s="41">
        <v>3</v>
      </c>
      <c r="L55" s="40">
        <f>J55-K55</f>
        <v>0</v>
      </c>
      <c r="M55" s="42">
        <f>K55/J55</f>
        <v>1</v>
      </c>
      <c r="N55" s="40"/>
      <c r="O55" s="41"/>
      <c r="P55" s="40"/>
      <c r="Q55" s="42"/>
      <c r="R55" s="42"/>
      <c r="S55" s="43"/>
      <c r="T55" s="42"/>
      <c r="U55" s="42"/>
    </row>
    <row r="56" spans="1:25">
      <c r="A56" s="110"/>
      <c r="B56" s="111">
        <v>12</v>
      </c>
      <c r="C56" s="112" t="s">
        <v>127</v>
      </c>
      <c r="D56" s="38">
        <v>17694</v>
      </c>
      <c r="E56" s="39" t="s">
        <v>128</v>
      </c>
      <c r="F56" s="40">
        <v>10</v>
      </c>
      <c r="G56" s="41">
        <v>10</v>
      </c>
      <c r="H56" s="40">
        <f t="shared" si="6"/>
        <v>0</v>
      </c>
      <c r="I56" s="42">
        <f t="shared" si="5"/>
        <v>1</v>
      </c>
      <c r="J56" s="40"/>
      <c r="K56" s="41"/>
      <c r="L56" s="40"/>
      <c r="M56" s="42"/>
      <c r="N56" s="40">
        <v>2</v>
      </c>
      <c r="O56" s="41">
        <v>2</v>
      </c>
      <c r="P56" s="40">
        <f>N56-O56</f>
        <v>0</v>
      </c>
      <c r="Q56" s="42">
        <f>O56/N56</f>
        <v>1</v>
      </c>
      <c r="R56" s="42"/>
      <c r="S56" s="43"/>
      <c r="T56" s="42"/>
      <c r="U56" s="42"/>
    </row>
    <row r="57" spans="1:25">
      <c r="A57" s="110"/>
      <c r="B57" s="111"/>
      <c r="C57" s="112"/>
      <c r="D57" s="38">
        <v>17724</v>
      </c>
      <c r="E57" s="39" t="s">
        <v>129</v>
      </c>
      <c r="F57" s="40">
        <v>10</v>
      </c>
      <c r="G57" s="41">
        <v>10</v>
      </c>
      <c r="H57" s="40">
        <f t="shared" si="6"/>
        <v>0</v>
      </c>
      <c r="I57" s="42">
        <f t="shared" si="5"/>
        <v>1</v>
      </c>
      <c r="J57" s="40"/>
      <c r="K57" s="41"/>
      <c r="L57" s="40"/>
      <c r="M57" s="42"/>
      <c r="N57" s="40"/>
      <c r="O57" s="41"/>
      <c r="P57" s="40"/>
      <c r="Q57" s="42"/>
      <c r="R57" s="42"/>
      <c r="S57" s="43"/>
      <c r="T57" s="42"/>
      <c r="U57" s="42"/>
    </row>
    <row r="58" spans="1:25">
      <c r="A58" s="110"/>
      <c r="B58" s="111"/>
      <c r="C58" s="112"/>
      <c r="D58" s="38">
        <v>17695</v>
      </c>
      <c r="E58" s="39" t="s">
        <v>130</v>
      </c>
      <c r="F58" s="40">
        <v>10</v>
      </c>
      <c r="G58" s="41">
        <v>10</v>
      </c>
      <c r="H58" s="40">
        <f t="shared" si="6"/>
        <v>0</v>
      </c>
      <c r="I58" s="42">
        <f t="shared" si="5"/>
        <v>1</v>
      </c>
      <c r="J58" s="40"/>
      <c r="K58" s="41"/>
      <c r="L58" s="40"/>
      <c r="M58" s="42"/>
      <c r="N58" s="40">
        <v>2</v>
      </c>
      <c r="O58" s="41">
        <v>2</v>
      </c>
      <c r="P58" s="40">
        <f>N58-O58</f>
        <v>0</v>
      </c>
      <c r="Q58" s="42">
        <f>O58/N58</f>
        <v>1</v>
      </c>
      <c r="R58" s="42"/>
      <c r="S58" s="43"/>
      <c r="T58" s="42"/>
      <c r="U58" s="42"/>
    </row>
    <row r="59" spans="1:25">
      <c r="A59" s="110"/>
      <c r="B59" s="111"/>
      <c r="C59" s="112"/>
      <c r="D59" s="38">
        <v>24293</v>
      </c>
      <c r="E59" s="39" t="s">
        <v>131</v>
      </c>
      <c r="F59" s="40">
        <v>4</v>
      </c>
      <c r="G59" s="41">
        <v>2</v>
      </c>
      <c r="H59" s="40">
        <f t="shared" si="6"/>
        <v>2</v>
      </c>
      <c r="I59" s="42">
        <f t="shared" si="5"/>
        <v>0.5</v>
      </c>
      <c r="J59" s="40"/>
      <c r="K59" s="41"/>
      <c r="L59" s="40"/>
      <c r="M59" s="42"/>
      <c r="N59" s="40"/>
      <c r="O59" s="41"/>
      <c r="P59" s="40"/>
      <c r="Q59" s="42"/>
      <c r="R59" s="42"/>
      <c r="S59" s="43"/>
      <c r="T59" s="42"/>
      <c r="U59" s="42"/>
    </row>
    <row r="60" spans="1:25">
      <c r="A60" s="110"/>
      <c r="B60" s="111">
        <v>13</v>
      </c>
      <c r="C60" s="112" t="s">
        <v>132</v>
      </c>
      <c r="D60" s="38">
        <v>2631</v>
      </c>
      <c r="E60" s="39" t="s">
        <v>133</v>
      </c>
      <c r="F60" s="40">
        <v>8</v>
      </c>
      <c r="G60" s="41">
        <v>6</v>
      </c>
      <c r="H60" s="40">
        <f t="shared" si="6"/>
        <v>2</v>
      </c>
      <c r="I60" s="42">
        <f t="shared" ref="I60:I86" si="7">G60/F60</f>
        <v>0.75</v>
      </c>
      <c r="J60" s="40"/>
      <c r="K60" s="41"/>
      <c r="L60" s="40"/>
      <c r="M60" s="42"/>
      <c r="N60" s="40"/>
      <c r="O60" s="41"/>
      <c r="P60" s="40"/>
      <c r="Q60" s="42"/>
      <c r="R60" s="42"/>
      <c r="S60" s="43"/>
      <c r="T60" s="42"/>
      <c r="U60" s="42"/>
    </row>
    <row r="61" spans="1:25">
      <c r="A61" s="110"/>
      <c r="B61" s="111"/>
      <c r="C61" s="112"/>
      <c r="D61" s="38">
        <v>2619</v>
      </c>
      <c r="E61" s="39" t="s">
        <v>134</v>
      </c>
      <c r="F61" s="40">
        <v>8</v>
      </c>
      <c r="G61" s="41">
        <v>7</v>
      </c>
      <c r="H61" s="40">
        <f t="shared" si="6"/>
        <v>1</v>
      </c>
      <c r="I61" s="42">
        <f t="shared" si="7"/>
        <v>0.875</v>
      </c>
      <c r="J61" s="40">
        <v>2</v>
      </c>
      <c r="K61" s="41"/>
      <c r="L61" s="40">
        <f>J61-K61</f>
        <v>2</v>
      </c>
      <c r="M61" s="42">
        <f>K61/J61</f>
        <v>0</v>
      </c>
      <c r="N61" s="40"/>
      <c r="O61" s="41"/>
      <c r="P61" s="40"/>
      <c r="Q61" s="42"/>
      <c r="R61" s="42"/>
      <c r="S61" s="43"/>
      <c r="T61" s="42"/>
      <c r="U61" s="42"/>
    </row>
    <row r="62" spans="1:25">
      <c r="A62" s="110"/>
      <c r="B62" s="37">
        <v>14</v>
      </c>
      <c r="C62" s="38" t="s">
        <v>135</v>
      </c>
      <c r="D62" s="38">
        <v>13825</v>
      </c>
      <c r="E62" s="39" t="s">
        <v>136</v>
      </c>
      <c r="F62" s="40">
        <v>10</v>
      </c>
      <c r="G62" s="41">
        <v>10</v>
      </c>
      <c r="H62" s="40">
        <f t="shared" si="6"/>
        <v>0</v>
      </c>
      <c r="I62" s="42">
        <f t="shared" si="7"/>
        <v>1</v>
      </c>
      <c r="J62" s="40"/>
      <c r="K62" s="41"/>
      <c r="L62" s="40"/>
      <c r="M62" s="42"/>
      <c r="N62" s="40">
        <v>1</v>
      </c>
      <c r="O62" s="41">
        <v>0</v>
      </c>
      <c r="P62" s="40">
        <f>N62-O62</f>
        <v>1</v>
      </c>
      <c r="Q62" s="42">
        <f>O62/N62</f>
        <v>0</v>
      </c>
      <c r="R62" s="42"/>
      <c r="S62" s="43"/>
      <c r="T62" s="42"/>
      <c r="U62" s="42"/>
    </row>
    <row r="63" spans="1:25">
      <c r="A63" s="110"/>
      <c r="B63" s="111">
        <v>15</v>
      </c>
      <c r="C63" s="112" t="s">
        <v>137</v>
      </c>
      <c r="D63" s="38">
        <v>12228</v>
      </c>
      <c r="E63" s="39" t="s">
        <v>138</v>
      </c>
      <c r="F63" s="40">
        <v>6</v>
      </c>
      <c r="G63" s="41">
        <v>6</v>
      </c>
      <c r="H63" s="40">
        <f t="shared" si="6"/>
        <v>0</v>
      </c>
      <c r="I63" s="42">
        <f t="shared" si="7"/>
        <v>1</v>
      </c>
      <c r="J63" s="40"/>
      <c r="K63" s="41"/>
      <c r="L63" s="40"/>
      <c r="M63" s="42"/>
      <c r="N63" s="40"/>
      <c r="O63" s="41"/>
      <c r="P63" s="40"/>
      <c r="Q63" s="42"/>
      <c r="R63" s="42"/>
      <c r="S63" s="43"/>
      <c r="T63" s="42"/>
      <c r="U63" s="42"/>
    </row>
    <row r="64" spans="1:25">
      <c r="A64" s="110"/>
      <c r="B64" s="111"/>
      <c r="C64" s="112"/>
      <c r="D64" s="38">
        <v>12515</v>
      </c>
      <c r="E64" s="39" t="s">
        <v>139</v>
      </c>
      <c r="F64" s="40">
        <v>6</v>
      </c>
      <c r="G64" s="41">
        <v>6</v>
      </c>
      <c r="H64" s="40">
        <f t="shared" si="6"/>
        <v>0</v>
      </c>
      <c r="I64" s="42">
        <f t="shared" si="7"/>
        <v>1</v>
      </c>
      <c r="J64" s="40"/>
      <c r="K64" s="41"/>
      <c r="L64" s="40"/>
      <c r="M64" s="42"/>
      <c r="N64" s="40"/>
      <c r="O64" s="41"/>
      <c r="P64" s="40"/>
      <c r="Q64" s="42"/>
      <c r="R64" s="42"/>
      <c r="S64" s="43"/>
      <c r="T64" s="42"/>
      <c r="U64" s="42"/>
    </row>
    <row r="65" spans="1:25">
      <c r="A65" s="110"/>
      <c r="B65" s="111"/>
      <c r="C65" s="112"/>
      <c r="D65" s="38">
        <v>12127</v>
      </c>
      <c r="E65" s="39" t="s">
        <v>140</v>
      </c>
      <c r="F65" s="40">
        <v>8</v>
      </c>
      <c r="G65" s="41">
        <v>8</v>
      </c>
      <c r="H65" s="40">
        <f t="shared" si="6"/>
        <v>0</v>
      </c>
      <c r="I65" s="42">
        <f t="shared" si="7"/>
        <v>1</v>
      </c>
      <c r="J65" s="40"/>
      <c r="K65" s="41"/>
      <c r="L65" s="40"/>
      <c r="M65" s="42"/>
      <c r="N65" s="40">
        <v>6</v>
      </c>
      <c r="O65" s="41">
        <v>5</v>
      </c>
      <c r="P65" s="40">
        <f>N65-O65</f>
        <v>1</v>
      </c>
      <c r="Q65" s="42">
        <f>O65/N65</f>
        <v>0.83333333333333337</v>
      </c>
      <c r="R65" s="42"/>
      <c r="S65" s="43"/>
      <c r="T65" s="42"/>
      <c r="U65" s="42"/>
    </row>
    <row r="66" spans="1:25">
      <c r="A66" s="110"/>
      <c r="B66" s="111"/>
      <c r="C66" s="112"/>
      <c r="D66" s="38">
        <v>12227</v>
      </c>
      <c r="E66" s="39" t="s">
        <v>141</v>
      </c>
      <c r="F66" s="40">
        <v>14</v>
      </c>
      <c r="G66" s="41">
        <v>14</v>
      </c>
      <c r="H66" s="40">
        <f t="shared" si="6"/>
        <v>0</v>
      </c>
      <c r="I66" s="42">
        <f t="shared" si="7"/>
        <v>1</v>
      </c>
      <c r="J66" s="40"/>
      <c r="K66" s="41"/>
      <c r="L66" s="40"/>
      <c r="M66" s="42"/>
      <c r="N66" s="40">
        <v>2</v>
      </c>
      <c r="O66" s="41">
        <v>0</v>
      </c>
      <c r="P66" s="40">
        <f>N66-O66</f>
        <v>2</v>
      </c>
      <c r="Q66" s="42">
        <f>O66/N66</f>
        <v>0</v>
      </c>
      <c r="R66" s="42"/>
      <c r="S66" s="43"/>
      <c r="T66" s="42"/>
      <c r="U66" s="42"/>
    </row>
    <row r="67" spans="1:25">
      <c r="A67" s="110"/>
      <c r="B67" s="111"/>
      <c r="C67" s="112"/>
      <c r="D67" s="38"/>
      <c r="E67" s="39" t="s">
        <v>251</v>
      </c>
      <c r="F67" s="40">
        <v>10</v>
      </c>
      <c r="G67" s="41">
        <v>0</v>
      </c>
      <c r="H67" s="40">
        <f t="shared" si="6"/>
        <v>10</v>
      </c>
      <c r="I67" s="42">
        <f t="shared" si="7"/>
        <v>0</v>
      </c>
      <c r="J67" s="40"/>
      <c r="K67" s="41"/>
      <c r="L67" s="40"/>
      <c r="M67" s="42"/>
      <c r="N67" s="40"/>
      <c r="O67" s="41"/>
      <c r="P67" s="40"/>
      <c r="Q67" s="42"/>
      <c r="R67" s="42"/>
      <c r="S67" s="43"/>
      <c r="T67" s="42"/>
      <c r="U67" s="42"/>
    </row>
    <row r="68" spans="1:25">
      <c r="A68" s="110"/>
      <c r="B68" s="111"/>
      <c r="C68" s="112"/>
      <c r="D68" s="38">
        <v>12100</v>
      </c>
      <c r="E68" s="39" t="s">
        <v>142</v>
      </c>
      <c r="F68" s="40">
        <v>22</v>
      </c>
      <c r="G68" s="41">
        <v>10</v>
      </c>
      <c r="H68" s="40">
        <f t="shared" si="6"/>
        <v>12</v>
      </c>
      <c r="I68" s="42">
        <f t="shared" si="7"/>
        <v>0.45454545454545453</v>
      </c>
      <c r="J68" s="40"/>
      <c r="K68" s="41"/>
      <c r="L68" s="40"/>
      <c r="M68" s="42"/>
      <c r="N68" s="40">
        <v>2</v>
      </c>
      <c r="O68" s="41">
        <v>1</v>
      </c>
      <c r="P68" s="40">
        <f>N68-O68</f>
        <v>1</v>
      </c>
      <c r="Q68" s="42">
        <f>O68/N68</f>
        <v>0.5</v>
      </c>
      <c r="R68" s="42"/>
      <c r="S68" s="43"/>
      <c r="T68" s="42"/>
      <c r="U68" s="42"/>
    </row>
    <row r="69" spans="1:25">
      <c r="A69" s="110"/>
      <c r="B69" s="111"/>
      <c r="C69" s="38" t="s">
        <v>143</v>
      </c>
      <c r="D69" s="38">
        <v>16816</v>
      </c>
      <c r="E69" s="39" t="s">
        <v>144</v>
      </c>
      <c r="F69" s="40">
        <v>15</v>
      </c>
      <c r="G69" s="41">
        <v>11</v>
      </c>
      <c r="H69" s="40">
        <f t="shared" si="6"/>
        <v>4</v>
      </c>
      <c r="I69" s="42">
        <f t="shared" si="7"/>
        <v>0.73333333333333328</v>
      </c>
      <c r="J69" s="40"/>
      <c r="K69" s="41"/>
      <c r="L69" s="40"/>
      <c r="M69" s="42"/>
      <c r="N69" s="40">
        <v>2</v>
      </c>
      <c r="O69" s="41">
        <v>2</v>
      </c>
      <c r="P69" s="40">
        <f>N69-O69</f>
        <v>0</v>
      </c>
      <c r="Q69" s="42">
        <f>O69/N69</f>
        <v>1</v>
      </c>
      <c r="R69" s="142">
        <v>2</v>
      </c>
      <c r="S69" s="43"/>
      <c r="T69" s="42">
        <f>S69/R69</f>
        <v>0</v>
      </c>
      <c r="U69" s="42"/>
    </row>
    <row r="70" spans="1:25">
      <c r="A70" s="106" t="s">
        <v>145</v>
      </c>
      <c r="B70" s="106"/>
      <c r="C70" s="106"/>
      <c r="D70" s="106"/>
      <c r="E70" s="106"/>
      <c r="F70" s="27">
        <f>SUM(F54:F69)</f>
        <v>155</v>
      </c>
      <c r="G70" s="27">
        <f>SUM(G54:G69)</f>
        <v>124</v>
      </c>
      <c r="H70" s="27">
        <f>SUM(H54:H69)</f>
        <v>31</v>
      </c>
      <c r="I70" s="28">
        <f t="shared" si="7"/>
        <v>0.8</v>
      </c>
      <c r="J70" s="27">
        <f>SUM(J54:J69)</f>
        <v>5</v>
      </c>
      <c r="K70" s="27">
        <f>SUM(K54:K69)</f>
        <v>3</v>
      </c>
      <c r="L70" s="27">
        <f>J70-K70</f>
        <v>2</v>
      </c>
      <c r="M70" s="28">
        <f>K70/J70</f>
        <v>0.6</v>
      </c>
      <c r="N70" s="27">
        <f>SUM(N54:N69)</f>
        <v>20</v>
      </c>
      <c r="O70" s="27">
        <f>SUM(O54:O69)</f>
        <v>13</v>
      </c>
      <c r="P70" s="27">
        <f>SUM(P54:P69)</f>
        <v>8</v>
      </c>
      <c r="Q70" s="28">
        <f>O70/N70</f>
        <v>0.65</v>
      </c>
      <c r="R70" s="28"/>
      <c r="S70" s="28"/>
      <c r="T70" s="28"/>
      <c r="U70" s="28"/>
      <c r="V70" s="44"/>
      <c r="W70" s="44"/>
      <c r="X70" s="44"/>
      <c r="Y70" s="44"/>
    </row>
    <row r="71" spans="1:25">
      <c r="A71" s="113" t="s">
        <v>146</v>
      </c>
      <c r="B71" s="114">
        <v>16</v>
      </c>
      <c r="C71" s="99" t="s">
        <v>147</v>
      </c>
      <c r="D71" s="17">
        <v>254</v>
      </c>
      <c r="E71" s="46" t="s">
        <v>148</v>
      </c>
      <c r="F71" s="47">
        <v>2</v>
      </c>
      <c r="G71" s="48">
        <v>0</v>
      </c>
      <c r="H71" s="47">
        <f t="shared" ref="H71:H84" si="8">F71-G71</f>
        <v>2</v>
      </c>
      <c r="I71" s="49">
        <f t="shared" si="7"/>
        <v>0</v>
      </c>
      <c r="J71" s="50"/>
      <c r="K71" s="48"/>
      <c r="L71" s="47"/>
      <c r="M71" s="49"/>
      <c r="N71" s="47">
        <v>2</v>
      </c>
      <c r="O71" s="48"/>
      <c r="P71" s="47">
        <f>N71-O71</f>
        <v>2</v>
      </c>
      <c r="Q71" s="49">
        <f>O71/N71</f>
        <v>0</v>
      </c>
      <c r="R71" s="49"/>
      <c r="S71" s="51"/>
      <c r="T71" s="49"/>
      <c r="U71" s="49"/>
    </row>
    <row r="72" spans="1:25">
      <c r="A72" s="113"/>
      <c r="B72" s="114"/>
      <c r="C72" s="99"/>
      <c r="D72" s="17">
        <v>348</v>
      </c>
      <c r="E72" s="46" t="s">
        <v>149</v>
      </c>
      <c r="F72" s="47">
        <v>14</v>
      </c>
      <c r="G72" s="48">
        <v>13</v>
      </c>
      <c r="H72" s="47">
        <f t="shared" si="8"/>
        <v>1</v>
      </c>
      <c r="I72" s="49">
        <f t="shared" si="7"/>
        <v>0.9285714285714286</v>
      </c>
      <c r="J72" s="50"/>
      <c r="K72" s="48"/>
      <c r="L72" s="47"/>
      <c r="M72" s="49"/>
      <c r="N72" s="47"/>
      <c r="O72" s="48"/>
      <c r="P72" s="47"/>
      <c r="Q72" s="49"/>
      <c r="R72" s="49"/>
      <c r="S72" s="51"/>
      <c r="T72" s="49"/>
      <c r="U72" s="49"/>
    </row>
    <row r="73" spans="1:25">
      <c r="A73" s="113"/>
      <c r="B73" s="114"/>
      <c r="C73" s="99" t="s">
        <v>150</v>
      </c>
      <c r="D73" s="17">
        <v>646</v>
      </c>
      <c r="E73" s="46" t="s">
        <v>151</v>
      </c>
      <c r="F73" s="47">
        <v>5</v>
      </c>
      <c r="G73" s="48">
        <v>7</v>
      </c>
      <c r="H73" s="47">
        <f t="shared" si="8"/>
        <v>-2</v>
      </c>
      <c r="I73" s="49">
        <f t="shared" si="7"/>
        <v>1.4</v>
      </c>
      <c r="J73" s="50">
        <v>5</v>
      </c>
      <c r="K73" s="48"/>
      <c r="L73" s="47">
        <f>J73-K73</f>
        <v>5</v>
      </c>
      <c r="M73" s="49">
        <f>K73/J73</f>
        <v>0</v>
      </c>
      <c r="N73" s="47"/>
      <c r="O73" s="48"/>
      <c r="P73" s="47"/>
      <c r="Q73" s="49"/>
      <c r="R73" s="49"/>
      <c r="S73" s="51"/>
      <c r="T73" s="49"/>
      <c r="U73" s="49"/>
    </row>
    <row r="74" spans="1:25">
      <c r="A74" s="113"/>
      <c r="B74" s="114"/>
      <c r="C74" s="99"/>
      <c r="D74" s="17">
        <v>656</v>
      </c>
      <c r="E74" s="46" t="s">
        <v>152</v>
      </c>
      <c r="F74" s="47">
        <v>31</v>
      </c>
      <c r="G74" s="48">
        <v>25</v>
      </c>
      <c r="H74" s="47">
        <f t="shared" si="8"/>
        <v>6</v>
      </c>
      <c r="I74" s="49">
        <f t="shared" si="7"/>
        <v>0.80645161290322576</v>
      </c>
      <c r="J74" s="50"/>
      <c r="K74" s="48"/>
      <c r="L74" s="47"/>
      <c r="M74" s="49"/>
      <c r="N74" s="47"/>
      <c r="O74" s="48"/>
      <c r="P74" s="47"/>
      <c r="Q74" s="49"/>
      <c r="R74" s="49"/>
      <c r="S74" s="51"/>
      <c r="T74" s="49"/>
      <c r="U74" s="49"/>
    </row>
    <row r="75" spans="1:25">
      <c r="A75" s="113"/>
      <c r="B75" s="114">
        <v>17</v>
      </c>
      <c r="C75" s="99" t="s">
        <v>153</v>
      </c>
      <c r="D75" s="17">
        <v>10886</v>
      </c>
      <c r="E75" s="46" t="s">
        <v>154</v>
      </c>
      <c r="F75" s="47">
        <v>15</v>
      </c>
      <c r="G75" s="48">
        <v>15</v>
      </c>
      <c r="H75" s="47">
        <f t="shared" si="8"/>
        <v>0</v>
      </c>
      <c r="I75" s="49">
        <f t="shared" si="7"/>
        <v>1</v>
      </c>
      <c r="J75" s="50">
        <v>2</v>
      </c>
      <c r="K75" s="48">
        <v>1</v>
      </c>
      <c r="L75" s="47">
        <f>J75-K75</f>
        <v>1</v>
      </c>
      <c r="M75" s="49">
        <f>K75/J75</f>
        <v>0.5</v>
      </c>
      <c r="N75" s="47">
        <v>1</v>
      </c>
      <c r="O75" s="48"/>
      <c r="P75" s="47">
        <f>N75-O75</f>
        <v>1</v>
      </c>
      <c r="Q75" s="49">
        <f>O75/N75</f>
        <v>0</v>
      </c>
      <c r="R75" s="49"/>
      <c r="S75" s="51"/>
      <c r="T75" s="49"/>
      <c r="U75" s="49"/>
    </row>
    <row r="76" spans="1:25">
      <c r="A76" s="113"/>
      <c r="B76" s="114"/>
      <c r="C76" s="99"/>
      <c r="D76" s="17">
        <v>10723</v>
      </c>
      <c r="E76" s="46" t="s">
        <v>155</v>
      </c>
      <c r="F76" s="47">
        <v>17</v>
      </c>
      <c r="G76" s="48">
        <v>8</v>
      </c>
      <c r="H76" s="47">
        <f t="shared" si="8"/>
        <v>9</v>
      </c>
      <c r="I76" s="49">
        <f t="shared" si="7"/>
        <v>0.47058823529411764</v>
      </c>
      <c r="J76" s="50"/>
      <c r="K76" s="48"/>
      <c r="L76" s="47"/>
      <c r="M76" s="49"/>
      <c r="N76" s="47">
        <v>5</v>
      </c>
      <c r="O76" s="48"/>
      <c r="P76" s="47">
        <f>N76-O76</f>
        <v>5</v>
      </c>
      <c r="Q76" s="49">
        <f>O76/N76</f>
        <v>0</v>
      </c>
      <c r="R76" s="49"/>
      <c r="S76" s="51"/>
      <c r="T76" s="49"/>
      <c r="U76" s="49"/>
    </row>
    <row r="77" spans="1:25">
      <c r="A77" s="113"/>
      <c r="B77" s="114"/>
      <c r="C77" s="99"/>
      <c r="D77" s="17">
        <v>10888</v>
      </c>
      <c r="E77" s="46" t="s">
        <v>156</v>
      </c>
      <c r="F77" s="47">
        <v>7</v>
      </c>
      <c r="G77" s="48">
        <v>0</v>
      </c>
      <c r="H77" s="47">
        <f t="shared" si="8"/>
        <v>7</v>
      </c>
      <c r="I77" s="49">
        <f t="shared" si="7"/>
        <v>0</v>
      </c>
      <c r="J77" s="50"/>
      <c r="K77" s="48"/>
      <c r="L77" s="47"/>
      <c r="M77" s="49"/>
      <c r="N77" s="47">
        <v>10</v>
      </c>
      <c r="O77" s="48"/>
      <c r="P77" s="47">
        <f>N77-O77</f>
        <v>10</v>
      </c>
      <c r="Q77" s="49">
        <f>O77/N77</f>
        <v>0</v>
      </c>
      <c r="R77" s="49"/>
      <c r="S77" s="51"/>
      <c r="T77" s="49"/>
      <c r="U77" s="49"/>
      <c r="V77" t="s">
        <v>94</v>
      </c>
    </row>
    <row r="78" spans="1:25">
      <c r="A78" s="113"/>
      <c r="B78" s="114"/>
      <c r="C78" s="99"/>
      <c r="D78" s="17">
        <v>10989</v>
      </c>
      <c r="E78" s="46" t="s">
        <v>157</v>
      </c>
      <c r="F78" s="47">
        <v>28</v>
      </c>
      <c r="G78" s="48">
        <v>14</v>
      </c>
      <c r="H78" s="47">
        <f t="shared" si="8"/>
        <v>14</v>
      </c>
      <c r="I78" s="49">
        <f t="shared" si="7"/>
        <v>0.5</v>
      </c>
      <c r="J78" s="50">
        <v>4</v>
      </c>
      <c r="K78" s="48"/>
      <c r="L78" s="47">
        <f>J78-K78</f>
        <v>4</v>
      </c>
      <c r="M78" s="49">
        <f>K78/J78</f>
        <v>0</v>
      </c>
      <c r="N78" s="47">
        <v>7</v>
      </c>
      <c r="O78" s="48"/>
      <c r="P78" s="47">
        <f>N78-O78</f>
        <v>7</v>
      </c>
      <c r="Q78" s="49">
        <f>O78/N78</f>
        <v>0</v>
      </c>
      <c r="R78" s="49"/>
      <c r="S78" s="51"/>
      <c r="T78" s="49"/>
      <c r="U78" s="49"/>
    </row>
    <row r="79" spans="1:25">
      <c r="A79" s="113"/>
      <c r="B79" s="114"/>
      <c r="C79" s="17" t="s">
        <v>158</v>
      </c>
      <c r="D79" s="17">
        <v>1359</v>
      </c>
      <c r="E79" s="46" t="s">
        <v>159</v>
      </c>
      <c r="F79" s="47">
        <v>10</v>
      </c>
      <c r="G79" s="48">
        <v>5</v>
      </c>
      <c r="H79" s="47">
        <f t="shared" si="8"/>
        <v>5</v>
      </c>
      <c r="I79" s="49">
        <f t="shared" si="7"/>
        <v>0.5</v>
      </c>
      <c r="J79" s="50"/>
      <c r="K79" s="48"/>
      <c r="L79" s="47"/>
      <c r="M79" s="49"/>
      <c r="N79" s="47"/>
      <c r="O79" s="48"/>
      <c r="P79" s="47"/>
      <c r="Q79" s="49"/>
      <c r="R79" s="49"/>
      <c r="S79" s="51"/>
      <c r="T79" s="49"/>
      <c r="U79" s="49"/>
    </row>
    <row r="80" spans="1:25">
      <c r="A80" s="113"/>
      <c r="B80" s="114">
        <v>18</v>
      </c>
      <c r="C80" s="17" t="s">
        <v>160</v>
      </c>
      <c r="D80" s="17">
        <v>1062</v>
      </c>
      <c r="E80" s="46" t="s">
        <v>161</v>
      </c>
      <c r="F80" s="47">
        <v>10</v>
      </c>
      <c r="G80" s="48">
        <v>3</v>
      </c>
      <c r="H80" s="47">
        <f t="shared" si="8"/>
        <v>7</v>
      </c>
      <c r="I80" s="49">
        <f t="shared" si="7"/>
        <v>0.3</v>
      </c>
      <c r="J80" s="50"/>
      <c r="K80" s="48"/>
      <c r="L80" s="47"/>
      <c r="M80" s="49"/>
      <c r="N80" s="47"/>
      <c r="O80" s="48"/>
      <c r="P80" s="47"/>
      <c r="Q80" s="49"/>
      <c r="R80" s="49"/>
      <c r="S80" s="51"/>
      <c r="T80" s="49"/>
      <c r="U80" s="49"/>
    </row>
    <row r="81" spans="1:25">
      <c r="A81" s="113"/>
      <c r="B81" s="114"/>
      <c r="C81" s="52" t="s">
        <v>162</v>
      </c>
      <c r="D81" s="17">
        <v>2969</v>
      </c>
      <c r="E81" s="46" t="s">
        <v>163</v>
      </c>
      <c r="F81" s="47">
        <v>10</v>
      </c>
      <c r="G81" s="48">
        <v>8</v>
      </c>
      <c r="H81" s="47">
        <f t="shared" si="8"/>
        <v>2</v>
      </c>
      <c r="I81" s="49">
        <f t="shared" si="7"/>
        <v>0.8</v>
      </c>
      <c r="J81" s="50"/>
      <c r="K81" s="48"/>
      <c r="L81" s="47"/>
      <c r="M81" s="49"/>
      <c r="N81" s="47"/>
      <c r="O81" s="48"/>
      <c r="P81" s="47"/>
      <c r="Q81" s="49"/>
      <c r="R81" s="49"/>
      <c r="S81" s="51"/>
      <c r="T81" s="49"/>
      <c r="U81" s="49"/>
    </row>
    <row r="82" spans="1:25">
      <c r="A82" s="113"/>
      <c r="B82" s="45">
        <v>19</v>
      </c>
      <c r="C82" s="17" t="s">
        <v>164</v>
      </c>
      <c r="D82" s="17">
        <v>10079</v>
      </c>
      <c r="E82" s="46" t="s">
        <v>165</v>
      </c>
      <c r="F82" s="47">
        <v>5</v>
      </c>
      <c r="G82" s="48">
        <v>5</v>
      </c>
      <c r="H82" s="47">
        <f t="shared" si="8"/>
        <v>0</v>
      </c>
      <c r="I82" s="49">
        <f t="shared" si="7"/>
        <v>1</v>
      </c>
      <c r="J82" s="50"/>
      <c r="K82" s="48"/>
      <c r="L82" s="47"/>
      <c r="M82" s="49"/>
      <c r="N82" s="47"/>
      <c r="O82" s="48"/>
      <c r="P82" s="47"/>
      <c r="Q82" s="49"/>
      <c r="R82" s="49"/>
      <c r="S82" s="51"/>
      <c r="T82" s="49"/>
      <c r="U82" s="49"/>
    </row>
    <row r="83" spans="1:25">
      <c r="A83" s="113"/>
      <c r="B83" s="114">
        <v>22</v>
      </c>
      <c r="C83" s="99" t="s">
        <v>166</v>
      </c>
      <c r="D83" s="17">
        <v>9998</v>
      </c>
      <c r="E83" s="46" t="s">
        <v>167</v>
      </c>
      <c r="F83" s="47">
        <v>9</v>
      </c>
      <c r="G83" s="48">
        <v>6</v>
      </c>
      <c r="H83" s="47">
        <f t="shared" si="8"/>
        <v>3</v>
      </c>
      <c r="I83" s="49">
        <f t="shared" si="7"/>
        <v>0.66666666666666663</v>
      </c>
      <c r="J83" s="50"/>
      <c r="K83" s="48"/>
      <c r="L83" s="47"/>
      <c r="M83" s="49"/>
      <c r="N83" s="47">
        <v>2</v>
      </c>
      <c r="O83" s="48"/>
      <c r="P83" s="47">
        <f>N83-O83</f>
        <v>2</v>
      </c>
      <c r="Q83" s="49">
        <f>O83/N83</f>
        <v>0</v>
      </c>
      <c r="R83" s="49"/>
      <c r="S83" s="51"/>
      <c r="T83" s="49"/>
      <c r="U83" s="49"/>
    </row>
    <row r="84" spans="1:25">
      <c r="A84" s="113"/>
      <c r="B84" s="114"/>
      <c r="C84" s="99"/>
      <c r="D84" s="17">
        <v>10014</v>
      </c>
      <c r="E84" s="46" t="s">
        <v>168</v>
      </c>
      <c r="F84" s="47">
        <v>8</v>
      </c>
      <c r="G84" s="48">
        <v>4</v>
      </c>
      <c r="H84" s="47">
        <f t="shared" si="8"/>
        <v>4</v>
      </c>
      <c r="I84" s="49">
        <f t="shared" si="7"/>
        <v>0.5</v>
      </c>
      <c r="J84" s="50"/>
      <c r="K84" s="48"/>
      <c r="L84" s="47"/>
      <c r="M84" s="49"/>
      <c r="N84" s="47">
        <v>2</v>
      </c>
      <c r="O84" s="48"/>
      <c r="P84" s="47">
        <f>N84-O84</f>
        <v>2</v>
      </c>
      <c r="Q84" s="49">
        <f>O84/N84</f>
        <v>0</v>
      </c>
      <c r="R84" s="49"/>
      <c r="S84" s="51"/>
      <c r="T84" s="49"/>
      <c r="U84" s="49"/>
    </row>
    <row r="85" spans="1:25">
      <c r="A85" s="115" t="s">
        <v>169</v>
      </c>
      <c r="B85" s="115"/>
      <c r="C85" s="115"/>
      <c r="D85" s="115"/>
      <c r="E85" s="115"/>
      <c r="F85" s="27">
        <f>SUM(F71:F84)</f>
        <v>171</v>
      </c>
      <c r="G85" s="27">
        <f>SUM(G71:G84)</f>
        <v>113</v>
      </c>
      <c r="H85" s="27">
        <f>SUM(H71:H84)</f>
        <v>58</v>
      </c>
      <c r="I85" s="28">
        <f t="shared" si="7"/>
        <v>0.66081871345029242</v>
      </c>
      <c r="J85" s="27">
        <f>SUM(J71:J84)</f>
        <v>11</v>
      </c>
      <c r="K85" s="27">
        <f>SUM(K71:K84)</f>
        <v>1</v>
      </c>
      <c r="L85" s="27">
        <f>J85-K85</f>
        <v>10</v>
      </c>
      <c r="M85" s="28">
        <f>K85/J85</f>
        <v>9.0909090909090912E-2</v>
      </c>
      <c r="N85" s="27">
        <f>SUM(N71:N84)</f>
        <v>29</v>
      </c>
      <c r="O85" s="27">
        <f>SUM(O71:O84)</f>
        <v>0</v>
      </c>
      <c r="P85" s="27">
        <f>SUM(P71:P84)</f>
        <v>29</v>
      </c>
      <c r="Q85" s="28">
        <f>O85/N85</f>
        <v>0</v>
      </c>
      <c r="R85" s="28"/>
      <c r="S85" s="28"/>
      <c r="T85" s="28"/>
      <c r="U85" s="28"/>
      <c r="V85" s="44"/>
      <c r="W85" s="44"/>
      <c r="X85" s="44"/>
      <c r="Y85" s="44"/>
    </row>
    <row r="86" spans="1:25">
      <c r="A86" s="115" t="s">
        <v>170</v>
      </c>
      <c r="B86" s="115"/>
      <c r="C86" s="115"/>
      <c r="D86" s="115"/>
      <c r="E86" s="115"/>
      <c r="F86" s="27">
        <f>F37+F53+F70+F85</f>
        <v>894</v>
      </c>
      <c r="G86" s="27">
        <f>G37+G53+G70+G85</f>
        <v>700</v>
      </c>
      <c r="H86" s="27">
        <f>H37+H53+H70+H85</f>
        <v>194</v>
      </c>
      <c r="I86" s="28">
        <f t="shared" si="7"/>
        <v>0.78299776286353473</v>
      </c>
      <c r="J86" s="27">
        <f>J37+J53+J70+J85</f>
        <v>52</v>
      </c>
      <c r="K86" s="27">
        <f>K37+K53+K70+K85</f>
        <v>11</v>
      </c>
      <c r="L86" s="27">
        <f>L37+L53+L70+L85</f>
        <v>41</v>
      </c>
      <c r="M86" s="28">
        <f>K86/J86</f>
        <v>0.21153846153846154</v>
      </c>
      <c r="N86" s="27">
        <f>N37+N53+N70+N85</f>
        <v>172</v>
      </c>
      <c r="O86" s="27">
        <f>O37+O53+O70+O85</f>
        <v>77</v>
      </c>
      <c r="P86" s="27">
        <f>P37+P53+P70+P85</f>
        <v>96</v>
      </c>
      <c r="Q86" s="28">
        <f>O86/N86</f>
        <v>0.44767441860465118</v>
      </c>
      <c r="R86" s="53">
        <f>R37+R53</f>
        <v>3</v>
      </c>
      <c r="S86" s="53">
        <f>S37+S53</f>
        <v>3</v>
      </c>
      <c r="T86" s="53">
        <f>T37+T53</f>
        <v>0</v>
      </c>
      <c r="U86" s="28">
        <f>S86/R86</f>
        <v>1</v>
      </c>
      <c r="V86" s="44"/>
      <c r="W86" s="44"/>
      <c r="X86" s="44"/>
      <c r="Y86" s="44"/>
    </row>
    <row r="87" spans="1:25" ht="15">
      <c r="A87" s="116" t="s">
        <v>171</v>
      </c>
      <c r="B87" s="116"/>
      <c r="C87" s="116"/>
      <c r="D87" s="116"/>
      <c r="E87" s="116"/>
      <c r="F87" s="54"/>
      <c r="G87" s="55"/>
      <c r="H87" s="54"/>
      <c r="I87" s="54"/>
      <c r="J87" s="54"/>
      <c r="K87" s="54"/>
      <c r="L87" s="54"/>
      <c r="M87" s="54"/>
      <c r="N87" s="54"/>
      <c r="O87" s="55"/>
      <c r="P87" s="54"/>
      <c r="Q87" s="56"/>
      <c r="R87" s="56"/>
      <c r="S87" s="56"/>
      <c r="T87" s="56"/>
      <c r="U87" s="56"/>
    </row>
    <row r="89" spans="1:25">
      <c r="A89" s="117" t="s">
        <v>172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</row>
    <row r="90" spans="1:25">
      <c r="A90" s="97" t="s">
        <v>39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</row>
    <row r="91" spans="1:25">
      <c r="A91" s="98" t="s">
        <v>40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</row>
    <row r="92" spans="1:25">
      <c r="A92" s="99" t="s">
        <v>266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</row>
    <row r="93" spans="1:25">
      <c r="A93" s="118" t="s">
        <v>42</v>
      </c>
      <c r="B93" s="118"/>
      <c r="C93" s="118"/>
      <c r="D93" s="118"/>
      <c r="E93" s="118"/>
      <c r="F93" s="102" t="s">
        <v>6</v>
      </c>
      <c r="G93" s="102"/>
      <c r="H93" s="102"/>
      <c r="I93" s="102"/>
      <c r="J93" s="102"/>
      <c r="K93" s="102"/>
      <c r="L93" s="102"/>
      <c r="M93" s="102"/>
      <c r="N93" s="102" t="s">
        <v>7</v>
      </c>
      <c r="O93" s="102"/>
      <c r="P93" s="102"/>
      <c r="Q93" s="102"/>
      <c r="R93" s="102"/>
      <c r="S93" s="102"/>
      <c r="T93" s="102"/>
      <c r="U93" s="102"/>
      <c r="V93" s="102" t="s">
        <v>174</v>
      </c>
      <c r="W93" s="102"/>
      <c r="X93" s="102"/>
      <c r="Y93" s="102"/>
    </row>
    <row r="94" spans="1:25">
      <c r="A94" s="118"/>
      <c r="B94" s="118"/>
      <c r="C94" s="118"/>
      <c r="D94" s="118"/>
      <c r="E94" s="118"/>
      <c r="F94" s="102" t="s">
        <v>48</v>
      </c>
      <c r="G94" s="102"/>
      <c r="H94" s="102"/>
      <c r="I94" s="102"/>
      <c r="J94" s="102" t="s">
        <v>49</v>
      </c>
      <c r="K94" s="102"/>
      <c r="L94" s="102"/>
      <c r="M94" s="102"/>
      <c r="N94" s="102" t="s">
        <v>48</v>
      </c>
      <c r="O94" s="102"/>
      <c r="P94" s="102"/>
      <c r="Q94" s="102"/>
      <c r="R94" s="102" t="s">
        <v>49</v>
      </c>
      <c r="S94" s="102"/>
      <c r="T94" s="102"/>
      <c r="U94" s="102"/>
      <c r="V94" s="102"/>
      <c r="W94" s="102"/>
      <c r="X94" s="102"/>
      <c r="Y94" s="102"/>
    </row>
    <row r="95" spans="1:25">
      <c r="A95" s="118"/>
      <c r="B95" s="118"/>
      <c r="C95" s="118"/>
      <c r="D95" s="118"/>
      <c r="E95" s="118"/>
      <c r="F95" s="19" t="s">
        <v>50</v>
      </c>
      <c r="G95" s="19" t="s">
        <v>51</v>
      </c>
      <c r="H95" s="19" t="s">
        <v>52</v>
      </c>
      <c r="I95" s="19" t="s">
        <v>53</v>
      </c>
      <c r="J95" s="19" t="s">
        <v>50</v>
      </c>
      <c r="K95" s="19" t="s">
        <v>51</v>
      </c>
      <c r="L95" s="19" t="s">
        <v>52</v>
      </c>
      <c r="M95" s="19" t="s">
        <v>53</v>
      </c>
      <c r="N95" s="19" t="s">
        <v>50</v>
      </c>
      <c r="O95" s="19" t="s">
        <v>51</v>
      </c>
      <c r="P95" s="19" t="s">
        <v>52</v>
      </c>
      <c r="Q95" s="19" t="s">
        <v>53</v>
      </c>
      <c r="R95" s="19" t="s">
        <v>50</v>
      </c>
      <c r="S95" s="19" t="s">
        <v>51</v>
      </c>
      <c r="T95" s="19" t="s">
        <v>52</v>
      </c>
      <c r="U95" s="19" t="s">
        <v>53</v>
      </c>
      <c r="V95" s="19" t="s">
        <v>50</v>
      </c>
      <c r="W95" s="19" t="s">
        <v>51</v>
      </c>
      <c r="X95" s="19" t="s">
        <v>52</v>
      </c>
      <c r="Y95" s="19" t="s">
        <v>53</v>
      </c>
    </row>
    <row r="96" spans="1:25" ht="18">
      <c r="A96" s="119" t="s">
        <v>54</v>
      </c>
      <c r="B96" s="119"/>
      <c r="C96" s="119"/>
      <c r="D96" s="119"/>
      <c r="E96" s="119"/>
      <c r="F96" s="58">
        <f t="shared" ref="F96:U96" si="9">F37</f>
        <v>399</v>
      </c>
      <c r="G96" s="58">
        <f t="shared" si="9"/>
        <v>334</v>
      </c>
      <c r="H96" s="58">
        <f t="shared" si="9"/>
        <v>65</v>
      </c>
      <c r="I96" s="59">
        <f t="shared" si="9"/>
        <v>0.83709273182957389</v>
      </c>
      <c r="J96" s="58">
        <f t="shared" si="9"/>
        <v>14</v>
      </c>
      <c r="K96" s="58">
        <f t="shared" si="9"/>
        <v>0</v>
      </c>
      <c r="L96" s="58">
        <f t="shared" si="9"/>
        <v>14</v>
      </c>
      <c r="M96" s="59">
        <f t="shared" si="9"/>
        <v>0</v>
      </c>
      <c r="N96" s="58">
        <f t="shared" si="9"/>
        <v>103</v>
      </c>
      <c r="O96" s="58">
        <f t="shared" si="9"/>
        <v>52</v>
      </c>
      <c r="P96" s="58">
        <f t="shared" si="9"/>
        <v>51</v>
      </c>
      <c r="Q96" s="59">
        <f t="shared" si="9"/>
        <v>0.50485436893203883</v>
      </c>
      <c r="R96" s="58">
        <f t="shared" si="9"/>
        <v>3</v>
      </c>
      <c r="S96" s="58">
        <f t="shared" si="9"/>
        <v>3</v>
      </c>
      <c r="T96" s="58">
        <f t="shared" si="9"/>
        <v>0</v>
      </c>
      <c r="U96" s="59">
        <f t="shared" si="9"/>
        <v>1</v>
      </c>
      <c r="V96" s="58">
        <f t="shared" ref="V96:W100" si="10">F96+J96+N96+R96</f>
        <v>519</v>
      </c>
      <c r="W96" s="58">
        <f t="shared" si="10"/>
        <v>389</v>
      </c>
      <c r="X96" s="58">
        <f>V96-W96</f>
        <v>130</v>
      </c>
      <c r="Y96" s="59">
        <f>W96/V96</f>
        <v>0.74951830443159928</v>
      </c>
    </row>
    <row r="97" spans="1:25" ht="18">
      <c r="A97" s="120" t="s">
        <v>99</v>
      </c>
      <c r="B97" s="120"/>
      <c r="C97" s="120"/>
      <c r="D97" s="120"/>
      <c r="E97" s="120"/>
      <c r="F97" s="60">
        <f t="shared" ref="F97:U97" si="11">F53</f>
        <v>169</v>
      </c>
      <c r="G97" s="60">
        <f t="shared" si="11"/>
        <v>129</v>
      </c>
      <c r="H97" s="60">
        <f t="shared" si="11"/>
        <v>40</v>
      </c>
      <c r="I97" s="61">
        <f t="shared" si="11"/>
        <v>0.76331360946745563</v>
      </c>
      <c r="J97" s="60">
        <f t="shared" si="11"/>
        <v>22</v>
      </c>
      <c r="K97" s="60">
        <f t="shared" si="11"/>
        <v>7</v>
      </c>
      <c r="L97" s="60">
        <f t="shared" si="11"/>
        <v>15</v>
      </c>
      <c r="M97" s="61">
        <f t="shared" si="11"/>
        <v>0.31818181818181818</v>
      </c>
      <c r="N97" s="60">
        <f t="shared" si="11"/>
        <v>20</v>
      </c>
      <c r="O97" s="60">
        <f t="shared" si="11"/>
        <v>12</v>
      </c>
      <c r="P97" s="60">
        <f t="shared" si="11"/>
        <v>8</v>
      </c>
      <c r="Q97" s="61">
        <f t="shared" si="11"/>
        <v>0.6</v>
      </c>
      <c r="R97" s="60">
        <f t="shared" si="11"/>
        <v>0</v>
      </c>
      <c r="S97" s="60">
        <f t="shared" si="11"/>
        <v>0</v>
      </c>
      <c r="T97" s="60">
        <f t="shared" si="11"/>
        <v>0</v>
      </c>
      <c r="U97" s="61" t="e">
        <f t="shared" si="11"/>
        <v>#DIV/0!</v>
      </c>
      <c r="V97" s="58">
        <f t="shared" si="10"/>
        <v>211</v>
      </c>
      <c r="W97" s="58">
        <f t="shared" si="10"/>
        <v>148</v>
      </c>
      <c r="X97" s="58">
        <f>V97-W97</f>
        <v>63</v>
      </c>
      <c r="Y97" s="59">
        <f>W97/V97</f>
        <v>0.70142180094786732</v>
      </c>
    </row>
    <row r="98" spans="1:25" ht="18">
      <c r="A98" s="121" t="s">
        <v>123</v>
      </c>
      <c r="B98" s="121"/>
      <c r="C98" s="121"/>
      <c r="D98" s="121"/>
      <c r="E98" s="121"/>
      <c r="F98" s="62">
        <f t="shared" ref="F98:Q98" si="12">F70</f>
        <v>155</v>
      </c>
      <c r="G98" s="62">
        <f t="shared" si="12"/>
        <v>124</v>
      </c>
      <c r="H98" s="62">
        <f t="shared" si="12"/>
        <v>31</v>
      </c>
      <c r="I98" s="63">
        <f t="shared" si="12"/>
        <v>0.8</v>
      </c>
      <c r="J98" s="62">
        <f t="shared" si="12"/>
        <v>5</v>
      </c>
      <c r="K98" s="62">
        <f t="shared" si="12"/>
        <v>3</v>
      </c>
      <c r="L98" s="62">
        <f t="shared" si="12"/>
        <v>2</v>
      </c>
      <c r="M98" s="63">
        <f t="shared" si="12"/>
        <v>0.6</v>
      </c>
      <c r="N98" s="62">
        <f t="shared" si="12"/>
        <v>20</v>
      </c>
      <c r="O98" s="62">
        <f t="shared" si="12"/>
        <v>13</v>
      </c>
      <c r="P98" s="62">
        <f t="shared" si="12"/>
        <v>8</v>
      </c>
      <c r="Q98" s="63">
        <f t="shared" si="12"/>
        <v>0.65</v>
      </c>
      <c r="R98" s="63"/>
      <c r="S98" s="63"/>
      <c r="T98" s="63"/>
      <c r="U98" s="63"/>
      <c r="V98" s="58">
        <f t="shared" si="10"/>
        <v>180</v>
      </c>
      <c r="W98" s="58">
        <f t="shared" si="10"/>
        <v>140</v>
      </c>
      <c r="X98" s="58">
        <f>V98-W98</f>
        <v>40</v>
      </c>
      <c r="Y98" s="59">
        <f>W98/V98</f>
        <v>0.77777777777777779</v>
      </c>
    </row>
    <row r="99" spans="1:25" ht="18">
      <c r="A99" s="122" t="s">
        <v>146</v>
      </c>
      <c r="B99" s="122"/>
      <c r="C99" s="122"/>
      <c r="D99" s="122"/>
      <c r="E99" s="122"/>
      <c r="F99" s="64">
        <f t="shared" ref="F99:Q99" si="13">F85</f>
        <v>171</v>
      </c>
      <c r="G99" s="64">
        <f t="shared" si="13"/>
        <v>113</v>
      </c>
      <c r="H99" s="64">
        <f t="shared" si="13"/>
        <v>58</v>
      </c>
      <c r="I99" s="65">
        <f t="shared" si="13"/>
        <v>0.66081871345029242</v>
      </c>
      <c r="J99" s="64">
        <f t="shared" si="13"/>
        <v>11</v>
      </c>
      <c r="K99" s="64">
        <f t="shared" si="13"/>
        <v>1</v>
      </c>
      <c r="L99" s="64">
        <f t="shared" si="13"/>
        <v>10</v>
      </c>
      <c r="M99" s="65">
        <f t="shared" si="13"/>
        <v>9.0909090909090912E-2</v>
      </c>
      <c r="N99" s="64">
        <f t="shared" si="13"/>
        <v>29</v>
      </c>
      <c r="O99" s="64">
        <f t="shared" si="13"/>
        <v>0</v>
      </c>
      <c r="P99" s="64">
        <f t="shared" si="13"/>
        <v>29</v>
      </c>
      <c r="Q99" s="65">
        <f t="shared" si="13"/>
        <v>0</v>
      </c>
      <c r="R99" s="65"/>
      <c r="S99" s="65"/>
      <c r="T99" s="65"/>
      <c r="U99" s="65"/>
      <c r="V99" s="58">
        <f t="shared" si="10"/>
        <v>211</v>
      </c>
      <c r="W99" s="58">
        <f t="shared" si="10"/>
        <v>114</v>
      </c>
      <c r="X99" s="58">
        <f>V99-W99</f>
        <v>97</v>
      </c>
      <c r="Y99" s="59">
        <f>W99/V99</f>
        <v>0.54028436018957349</v>
      </c>
    </row>
    <row r="100" spans="1:25" ht="20.25">
      <c r="A100" s="123" t="s">
        <v>175</v>
      </c>
      <c r="B100" s="123"/>
      <c r="C100" s="123"/>
      <c r="D100" s="123"/>
      <c r="E100" s="123"/>
      <c r="F100" s="18">
        <f t="shared" ref="F100:Q100" si="14">F86</f>
        <v>894</v>
      </c>
      <c r="G100" s="18">
        <f t="shared" si="14"/>
        <v>700</v>
      </c>
      <c r="H100" s="18">
        <f t="shared" si="14"/>
        <v>194</v>
      </c>
      <c r="I100" s="66">
        <f t="shared" si="14"/>
        <v>0.78299776286353473</v>
      </c>
      <c r="J100" s="18">
        <f t="shared" si="14"/>
        <v>52</v>
      </c>
      <c r="K100" s="18">
        <f t="shared" si="14"/>
        <v>11</v>
      </c>
      <c r="L100" s="18">
        <f t="shared" si="14"/>
        <v>41</v>
      </c>
      <c r="M100" s="66">
        <f t="shared" si="14"/>
        <v>0.21153846153846154</v>
      </c>
      <c r="N100" s="18">
        <f t="shared" si="14"/>
        <v>172</v>
      </c>
      <c r="O100" s="18">
        <f t="shared" si="14"/>
        <v>77</v>
      </c>
      <c r="P100" s="18">
        <f t="shared" si="14"/>
        <v>96</v>
      </c>
      <c r="Q100" s="66">
        <f t="shared" si="14"/>
        <v>0.44767441860465118</v>
      </c>
      <c r="R100" s="67">
        <f>R86</f>
        <v>3</v>
      </c>
      <c r="S100" s="67">
        <f>S86</f>
        <v>3</v>
      </c>
      <c r="T100" s="67">
        <f>T86</f>
        <v>0</v>
      </c>
      <c r="U100" s="66">
        <f>U86</f>
        <v>1</v>
      </c>
      <c r="V100" s="58">
        <f t="shared" si="10"/>
        <v>1121</v>
      </c>
      <c r="W100" s="58">
        <f t="shared" si="10"/>
        <v>791</v>
      </c>
      <c r="X100" s="58">
        <f>V100-W100</f>
        <v>330</v>
      </c>
      <c r="Y100" s="59">
        <f>W100/V100</f>
        <v>0.70561998215878685</v>
      </c>
    </row>
    <row r="101" spans="1:25" ht="15">
      <c r="A101" s="116" t="s">
        <v>171</v>
      </c>
      <c r="B101" s="116"/>
      <c r="C101" s="116"/>
      <c r="D101" s="116"/>
      <c r="E101" s="116"/>
      <c r="F101" s="54"/>
      <c r="G101" s="55"/>
      <c r="H101" s="54"/>
      <c r="I101" s="54"/>
      <c r="J101" s="54"/>
      <c r="K101" s="54"/>
      <c r="L101" s="54"/>
      <c r="M101" s="54"/>
      <c r="N101" s="54"/>
      <c r="O101" s="55"/>
      <c r="P101" s="54"/>
      <c r="Q101" s="56"/>
      <c r="R101" s="56"/>
      <c r="S101" s="56"/>
      <c r="T101" s="56"/>
      <c r="U101" s="56"/>
    </row>
    <row r="111" spans="1:25" ht="18">
      <c r="E111" s="124" t="s">
        <v>267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</row>
    <row r="112" spans="1:25" ht="18">
      <c r="E112" s="125" t="s">
        <v>1</v>
      </c>
      <c r="F112" s="125"/>
      <c r="G112" s="125"/>
      <c r="H112" s="125"/>
      <c r="I112" s="126" t="s">
        <v>2</v>
      </c>
      <c r="J112" s="126"/>
      <c r="K112" s="126"/>
      <c r="L112" s="127" t="s">
        <v>3</v>
      </c>
      <c r="M112" s="127"/>
      <c r="N112" s="127"/>
      <c r="O112" s="126" t="s">
        <v>4</v>
      </c>
      <c r="P112" s="126"/>
      <c r="Q112" s="126"/>
      <c r="R112" s="127" t="s">
        <v>5</v>
      </c>
      <c r="S112" s="127"/>
      <c r="T112" s="127"/>
    </row>
    <row r="113" spans="5:20" ht="15.75">
      <c r="E113" s="128" t="s">
        <v>6</v>
      </c>
      <c r="F113" s="128"/>
      <c r="G113" s="128"/>
      <c r="H113" s="128"/>
      <c r="I113" s="129">
        <f>F86+J86</f>
        <v>946</v>
      </c>
      <c r="J113" s="129"/>
      <c r="K113" s="129"/>
      <c r="L113" s="130">
        <f>G86+K86</f>
        <v>711</v>
      </c>
      <c r="M113" s="130"/>
      <c r="N113" s="130"/>
      <c r="O113" s="130">
        <f>I113-L113</f>
        <v>235</v>
      </c>
      <c r="P113" s="130"/>
      <c r="Q113" s="130"/>
      <c r="R113" s="131">
        <f>L113/I113</f>
        <v>0.7515856236786469</v>
      </c>
      <c r="S113" s="131"/>
      <c r="T113" s="131"/>
    </row>
    <row r="114" spans="5:20" ht="15.75">
      <c r="E114" s="128" t="s">
        <v>7</v>
      </c>
      <c r="F114" s="128"/>
      <c r="G114" s="128"/>
      <c r="H114" s="128"/>
      <c r="I114" s="129">
        <f>N86+R86</f>
        <v>175</v>
      </c>
      <c r="J114" s="129"/>
      <c r="K114" s="129"/>
      <c r="L114" s="130">
        <f>O86+S86</f>
        <v>80</v>
      </c>
      <c r="M114" s="130"/>
      <c r="N114" s="130"/>
      <c r="O114" s="130">
        <f>I114-L114</f>
        <v>95</v>
      </c>
      <c r="P114" s="130"/>
      <c r="Q114" s="130"/>
      <c r="R114" s="131">
        <f>L114/I114</f>
        <v>0.45714285714285713</v>
      </c>
      <c r="S114" s="131"/>
      <c r="T114" s="131"/>
    </row>
    <row r="115" spans="5:20" ht="15.75">
      <c r="E115" s="128" t="s">
        <v>8</v>
      </c>
      <c r="F115" s="128"/>
      <c r="G115" s="128"/>
      <c r="H115" s="128"/>
      <c r="I115" s="129">
        <f>SUM(I113:I114)</f>
        <v>1121</v>
      </c>
      <c r="J115" s="129"/>
      <c r="K115" s="129"/>
      <c r="L115" s="130">
        <f>SUM(L113:L114)</f>
        <v>791</v>
      </c>
      <c r="M115" s="130"/>
      <c r="N115" s="130"/>
      <c r="O115" s="130">
        <f>SUM(O113:O114)</f>
        <v>330</v>
      </c>
      <c r="P115" s="130"/>
      <c r="Q115" s="130"/>
      <c r="R115" s="131">
        <f>L115/I115</f>
        <v>0.70561998215878685</v>
      </c>
      <c r="S115" s="131"/>
      <c r="T115" s="131"/>
    </row>
    <row r="116" spans="5:20" ht="15">
      <c r="E116" s="132" t="s">
        <v>176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8" spans="5:20">
      <c r="E118" s="133" t="s">
        <v>177</v>
      </c>
      <c r="F118" s="133"/>
      <c r="G118" s="133"/>
      <c r="H118" s="133"/>
      <c r="I118" s="133"/>
      <c r="J118" s="133"/>
      <c r="K118" s="133"/>
      <c r="L118" s="133"/>
      <c r="M118" s="133"/>
    </row>
    <row r="119" spans="5:20">
      <c r="E119" s="68"/>
      <c r="F119" s="133" t="s">
        <v>178</v>
      </c>
      <c r="G119" s="133"/>
      <c r="H119" s="133"/>
      <c r="I119" s="133"/>
      <c r="J119" s="133" t="s">
        <v>179</v>
      </c>
      <c r="K119" s="133"/>
      <c r="L119" s="133"/>
      <c r="M119" s="133"/>
    </row>
    <row r="120" spans="5:20">
      <c r="E120" s="69"/>
      <c r="F120" s="70" t="s">
        <v>180</v>
      </c>
      <c r="G120" s="70" t="s">
        <v>181</v>
      </c>
      <c r="H120" s="70" t="s">
        <v>182</v>
      </c>
      <c r="I120" s="70" t="s">
        <v>183</v>
      </c>
      <c r="J120" s="70" t="s">
        <v>180</v>
      </c>
      <c r="K120" s="70" t="s">
        <v>181</v>
      </c>
      <c r="L120" s="70" t="s">
        <v>182</v>
      </c>
      <c r="M120" s="70" t="s">
        <v>183</v>
      </c>
    </row>
    <row r="121" spans="5:20">
      <c r="E121" s="68" t="s">
        <v>54</v>
      </c>
      <c r="F121" s="71">
        <v>1949</v>
      </c>
      <c r="G121" s="71">
        <v>782</v>
      </c>
      <c r="H121" s="71">
        <f>F121-G121</f>
        <v>1167</v>
      </c>
      <c r="I121" s="72">
        <f>G121/F121</f>
        <v>0.40123140071831709</v>
      </c>
      <c r="J121" s="71">
        <v>421</v>
      </c>
      <c r="K121" s="71">
        <v>57</v>
      </c>
      <c r="L121" s="71">
        <f>J121-K121</f>
        <v>364</v>
      </c>
      <c r="M121" s="72">
        <f>K121/J121</f>
        <v>0.13539192399049882</v>
      </c>
    </row>
    <row r="122" spans="5:20">
      <c r="E122" s="68" t="s">
        <v>99</v>
      </c>
      <c r="F122" s="71">
        <v>1368</v>
      </c>
      <c r="G122" s="71">
        <v>365</v>
      </c>
      <c r="H122" s="71">
        <f>F122-G122</f>
        <v>1003</v>
      </c>
      <c r="I122" s="72">
        <f>G122/F122</f>
        <v>0.266812865497076</v>
      </c>
      <c r="J122" s="71">
        <v>417</v>
      </c>
      <c r="K122" s="71">
        <v>57</v>
      </c>
      <c r="L122" s="71">
        <f>J122-K122</f>
        <v>360</v>
      </c>
      <c r="M122" s="72">
        <f>K122/J122</f>
        <v>0.1366906474820144</v>
      </c>
    </row>
    <row r="123" spans="5:20">
      <c r="E123" s="68" t="s">
        <v>123</v>
      </c>
      <c r="F123" s="71">
        <v>1432</v>
      </c>
      <c r="G123" s="71">
        <v>417</v>
      </c>
      <c r="H123" s="71">
        <f>F123-G123</f>
        <v>1015</v>
      </c>
      <c r="I123" s="72">
        <f>G123/F123</f>
        <v>0.29120111731843573</v>
      </c>
      <c r="J123" s="71">
        <v>370</v>
      </c>
      <c r="K123" s="71">
        <v>62</v>
      </c>
      <c r="L123" s="71">
        <f>J123-K123</f>
        <v>308</v>
      </c>
      <c r="M123" s="72">
        <f>K123/J123</f>
        <v>0.16756756756756758</v>
      </c>
    </row>
    <row r="124" spans="5:20">
      <c r="E124" s="68" t="s">
        <v>146</v>
      </c>
      <c r="F124" s="71">
        <v>1956</v>
      </c>
      <c r="G124" s="71">
        <v>674</v>
      </c>
      <c r="H124" s="71">
        <f>F124-G124</f>
        <v>1282</v>
      </c>
      <c r="I124" s="72">
        <f>G124/F124</f>
        <v>0.34458077709611451</v>
      </c>
      <c r="J124" s="71">
        <v>465</v>
      </c>
      <c r="K124" s="71">
        <v>53</v>
      </c>
      <c r="L124" s="71">
        <f>J124-K124</f>
        <v>412</v>
      </c>
      <c r="M124" s="72">
        <f>K124/J124</f>
        <v>0.11397849462365592</v>
      </c>
    </row>
    <row r="125" spans="5:20">
      <c r="E125" s="68" t="s">
        <v>175</v>
      </c>
      <c r="F125" s="68">
        <f>F121+F122+F123+F124</f>
        <v>6705</v>
      </c>
      <c r="G125" s="68">
        <f>G121+G122+G123+G124</f>
        <v>2238</v>
      </c>
      <c r="H125" s="68">
        <f>H121+H122+H123+H124</f>
        <v>4467</v>
      </c>
      <c r="I125" s="73">
        <f>G125/F125</f>
        <v>0.33378076062639822</v>
      </c>
      <c r="J125" s="68">
        <f>J121+J122+J123+J124</f>
        <v>1673</v>
      </c>
      <c r="K125" s="68">
        <f>K121+K122+K123+K124</f>
        <v>229</v>
      </c>
      <c r="L125" s="68">
        <f>L121+L122+L123+L124</f>
        <v>1444</v>
      </c>
      <c r="M125" s="73">
        <f>K125/J125</f>
        <v>0.13687985654512852</v>
      </c>
    </row>
    <row r="126" spans="5:20">
      <c r="E126" s="74" t="s">
        <v>184</v>
      </c>
      <c r="H126" s="75"/>
    </row>
    <row r="127" spans="5:20">
      <c r="E127" s="74" t="s">
        <v>185</v>
      </c>
      <c r="H127" s="75"/>
    </row>
    <row r="137" spans="1:21">
      <c r="A137" s="114" t="s">
        <v>172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</row>
    <row r="138" spans="1:21">
      <c r="A138" s="114" t="s">
        <v>39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</row>
    <row r="139" spans="1:21">
      <c r="A139" s="114" t="s">
        <v>40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</row>
    <row r="140" spans="1:21">
      <c r="A140" s="99" t="s">
        <v>265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>
      <c r="A141" s="118" t="s">
        <v>42</v>
      </c>
      <c r="B141" s="118"/>
      <c r="C141" s="118"/>
      <c r="D141" s="118"/>
      <c r="E141" s="118"/>
      <c r="F141" s="99" t="s">
        <v>187</v>
      </c>
      <c r="G141" s="99"/>
      <c r="H141" s="99"/>
      <c r="I141" s="99"/>
      <c r="J141" s="99"/>
      <c r="K141" s="99"/>
      <c r="L141" s="99"/>
      <c r="M141" s="99"/>
      <c r="N141" s="99" t="s">
        <v>188</v>
      </c>
      <c r="O141" s="99"/>
      <c r="P141" s="99"/>
      <c r="Q141" s="99"/>
      <c r="R141" s="99"/>
      <c r="S141" s="99"/>
      <c r="T141" s="99"/>
      <c r="U141" s="99"/>
    </row>
    <row r="142" spans="1:21">
      <c r="A142" s="118"/>
      <c r="B142" s="118"/>
      <c r="C142" s="118"/>
      <c r="D142" s="118"/>
      <c r="E142" s="118"/>
      <c r="F142" s="99" t="s">
        <v>189</v>
      </c>
      <c r="G142" s="99"/>
      <c r="H142" s="99"/>
      <c r="I142" s="99"/>
      <c r="J142" s="99" t="s">
        <v>190</v>
      </c>
      <c r="K142" s="99"/>
      <c r="L142" s="99"/>
      <c r="M142" s="99"/>
      <c r="N142" s="99" t="s">
        <v>189</v>
      </c>
      <c r="O142" s="99"/>
      <c r="P142" s="99"/>
      <c r="Q142" s="99"/>
      <c r="R142" s="99" t="s">
        <v>190</v>
      </c>
      <c r="S142" s="99"/>
      <c r="T142" s="99"/>
      <c r="U142" s="99"/>
    </row>
    <row r="143" spans="1:21" ht="18">
      <c r="A143" s="134" t="s">
        <v>54</v>
      </c>
      <c r="B143" s="134"/>
      <c r="C143" s="134"/>
      <c r="D143" s="134"/>
      <c r="E143" s="134"/>
      <c r="F143" s="76">
        <f t="shared" ref="F143:G147" si="15">F96+J96</f>
        <v>413</v>
      </c>
      <c r="G143" s="76">
        <f t="shared" si="15"/>
        <v>334</v>
      </c>
      <c r="H143" s="76">
        <f>F143-G143</f>
        <v>79</v>
      </c>
      <c r="I143" s="77">
        <f>G143/F143</f>
        <v>0.80871670702179177</v>
      </c>
      <c r="J143" s="78">
        <f t="shared" ref="J143:K147" si="16">F121</f>
        <v>1949</v>
      </c>
      <c r="K143" s="78">
        <f t="shared" si="16"/>
        <v>782</v>
      </c>
      <c r="L143" s="79">
        <f>J143-K143</f>
        <v>1167</v>
      </c>
      <c r="M143" s="77">
        <f>K143/J143</f>
        <v>0.40123140071831709</v>
      </c>
      <c r="N143" s="76">
        <f t="shared" ref="N143:O147" si="17">N96+R96</f>
        <v>106</v>
      </c>
      <c r="O143" s="76">
        <f t="shared" si="17"/>
        <v>55</v>
      </c>
      <c r="P143" s="76">
        <f>N143-O143</f>
        <v>51</v>
      </c>
      <c r="Q143" s="77">
        <f>O143/N143</f>
        <v>0.51886792452830188</v>
      </c>
      <c r="R143" s="78">
        <f t="shared" ref="R143:S147" si="18">J121</f>
        <v>421</v>
      </c>
      <c r="S143" s="78">
        <f t="shared" si="18"/>
        <v>57</v>
      </c>
      <c r="T143" s="79">
        <f>R143-S143</f>
        <v>364</v>
      </c>
      <c r="U143" s="77">
        <f>S143/R143</f>
        <v>0.13539192399049882</v>
      </c>
    </row>
    <row r="144" spans="1:21" ht="18">
      <c r="A144" s="135" t="s">
        <v>99</v>
      </c>
      <c r="B144" s="135"/>
      <c r="C144" s="135"/>
      <c r="D144" s="135"/>
      <c r="E144" s="135"/>
      <c r="F144" s="80">
        <f t="shared" si="15"/>
        <v>191</v>
      </c>
      <c r="G144" s="80">
        <f t="shared" si="15"/>
        <v>136</v>
      </c>
      <c r="H144" s="80">
        <f>F144-G144</f>
        <v>55</v>
      </c>
      <c r="I144" s="81">
        <f>G144/F144</f>
        <v>0.7120418848167539</v>
      </c>
      <c r="J144" s="82">
        <f t="shared" si="16"/>
        <v>1368</v>
      </c>
      <c r="K144" s="82">
        <f t="shared" si="16"/>
        <v>365</v>
      </c>
      <c r="L144" s="83">
        <f>J144-K144</f>
        <v>1003</v>
      </c>
      <c r="M144" s="81">
        <f>K144/J144</f>
        <v>0.266812865497076</v>
      </c>
      <c r="N144" s="80">
        <f t="shared" si="17"/>
        <v>20</v>
      </c>
      <c r="O144" s="80">
        <f t="shared" si="17"/>
        <v>12</v>
      </c>
      <c r="P144" s="80">
        <f>N144-O144</f>
        <v>8</v>
      </c>
      <c r="Q144" s="81">
        <f>O144/N144</f>
        <v>0.6</v>
      </c>
      <c r="R144" s="82">
        <f t="shared" si="18"/>
        <v>417</v>
      </c>
      <c r="S144" s="82">
        <f t="shared" si="18"/>
        <v>57</v>
      </c>
      <c r="T144" s="83">
        <f>R144-S144</f>
        <v>360</v>
      </c>
      <c r="U144" s="81">
        <f>S144/R144</f>
        <v>0.1366906474820144</v>
      </c>
    </row>
    <row r="145" spans="1:21" ht="18">
      <c r="A145" s="136" t="s">
        <v>123</v>
      </c>
      <c r="B145" s="136"/>
      <c r="C145" s="136"/>
      <c r="D145" s="136"/>
      <c r="E145" s="136"/>
      <c r="F145" s="84">
        <f t="shared" si="15"/>
        <v>160</v>
      </c>
      <c r="G145" s="84">
        <f t="shared" si="15"/>
        <v>127</v>
      </c>
      <c r="H145" s="84">
        <f>F145-G145</f>
        <v>33</v>
      </c>
      <c r="I145" s="85">
        <f>G145/F145</f>
        <v>0.79374999999999996</v>
      </c>
      <c r="J145" s="86">
        <f t="shared" si="16"/>
        <v>1432</v>
      </c>
      <c r="K145" s="86">
        <f t="shared" si="16"/>
        <v>417</v>
      </c>
      <c r="L145" s="87">
        <f>J145-K145</f>
        <v>1015</v>
      </c>
      <c r="M145" s="85">
        <f>K145/J145</f>
        <v>0.29120111731843573</v>
      </c>
      <c r="N145" s="84">
        <f t="shared" si="17"/>
        <v>20</v>
      </c>
      <c r="O145" s="84">
        <f t="shared" si="17"/>
        <v>13</v>
      </c>
      <c r="P145" s="84">
        <f>N145-O145</f>
        <v>7</v>
      </c>
      <c r="Q145" s="85">
        <f>O145/N145</f>
        <v>0.65</v>
      </c>
      <c r="R145" s="86">
        <f t="shared" si="18"/>
        <v>370</v>
      </c>
      <c r="S145" s="86">
        <f t="shared" si="18"/>
        <v>62</v>
      </c>
      <c r="T145" s="87">
        <f>R145-S145</f>
        <v>308</v>
      </c>
      <c r="U145" s="85">
        <f>S145/R145</f>
        <v>0.16756756756756758</v>
      </c>
    </row>
    <row r="146" spans="1:21" ht="18">
      <c r="A146" s="137" t="s">
        <v>146</v>
      </c>
      <c r="B146" s="137"/>
      <c r="C146" s="137"/>
      <c r="D146" s="137"/>
      <c r="E146" s="137"/>
      <c r="F146" s="88">
        <f t="shared" si="15"/>
        <v>182</v>
      </c>
      <c r="G146" s="88">
        <f t="shared" si="15"/>
        <v>114</v>
      </c>
      <c r="H146" s="88">
        <f>F146-G146</f>
        <v>68</v>
      </c>
      <c r="I146" s="89">
        <f>G146/F146</f>
        <v>0.62637362637362637</v>
      </c>
      <c r="J146" s="90">
        <f t="shared" si="16"/>
        <v>1956</v>
      </c>
      <c r="K146" s="90">
        <f t="shared" si="16"/>
        <v>674</v>
      </c>
      <c r="L146" s="91">
        <f>J146-K146</f>
        <v>1282</v>
      </c>
      <c r="M146" s="89">
        <f>K146/J146</f>
        <v>0.34458077709611451</v>
      </c>
      <c r="N146" s="88">
        <f t="shared" si="17"/>
        <v>29</v>
      </c>
      <c r="O146" s="88">
        <f t="shared" si="17"/>
        <v>0</v>
      </c>
      <c r="P146" s="88">
        <f>N146-O146</f>
        <v>29</v>
      </c>
      <c r="Q146" s="89">
        <f>O146/N146</f>
        <v>0</v>
      </c>
      <c r="R146" s="90">
        <f t="shared" si="18"/>
        <v>465</v>
      </c>
      <c r="S146" s="90">
        <f t="shared" si="18"/>
        <v>53</v>
      </c>
      <c r="T146" s="91">
        <f>R146-S146</f>
        <v>412</v>
      </c>
      <c r="U146" s="89">
        <f>S146/R146</f>
        <v>0.11397849462365592</v>
      </c>
    </row>
    <row r="147" spans="1:21" ht="20.25">
      <c r="A147" s="138" t="s">
        <v>175</v>
      </c>
      <c r="B147" s="138"/>
      <c r="C147" s="138"/>
      <c r="D147" s="138"/>
      <c r="E147" s="138"/>
      <c r="F147" s="92">
        <f t="shared" si="15"/>
        <v>946</v>
      </c>
      <c r="G147" s="92">
        <f t="shared" si="15"/>
        <v>711</v>
      </c>
      <c r="H147" s="92">
        <f>F147-G147</f>
        <v>235</v>
      </c>
      <c r="I147" s="93">
        <f>G147/F147</f>
        <v>0.7515856236786469</v>
      </c>
      <c r="J147" s="94">
        <f t="shared" si="16"/>
        <v>6705</v>
      </c>
      <c r="K147" s="94">
        <f t="shared" si="16"/>
        <v>2238</v>
      </c>
      <c r="L147" s="95">
        <f>J147-K147</f>
        <v>4467</v>
      </c>
      <c r="M147" s="93">
        <f>K147/J147</f>
        <v>0.33378076062639822</v>
      </c>
      <c r="N147" s="92">
        <f t="shared" si="17"/>
        <v>175</v>
      </c>
      <c r="O147" s="92">
        <f t="shared" si="17"/>
        <v>80</v>
      </c>
      <c r="P147" s="92">
        <f>N147-O147</f>
        <v>95</v>
      </c>
      <c r="Q147" s="93">
        <f>O147/N147</f>
        <v>0.45714285714285713</v>
      </c>
      <c r="R147" s="94">
        <f t="shared" si="18"/>
        <v>1673</v>
      </c>
      <c r="S147" s="94">
        <f t="shared" si="18"/>
        <v>229</v>
      </c>
      <c r="T147" s="95">
        <f>R147-S147</f>
        <v>1444</v>
      </c>
      <c r="U147" s="93">
        <f>S147/R147</f>
        <v>0.13687985654512852</v>
      </c>
    </row>
  </sheetData>
  <mergeCells count="116">
    <mergeCell ref="A143:E143"/>
    <mergeCell ref="A144:E144"/>
    <mergeCell ref="A145:E145"/>
    <mergeCell ref="A146:E146"/>
    <mergeCell ref="A147:E147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E116:T116"/>
    <mergeCell ref="E118:M118"/>
    <mergeCell ref="F119:I119"/>
    <mergeCell ref="J119:M119"/>
    <mergeCell ref="A137:U137"/>
    <mergeCell ref="A138:U138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A97:E97"/>
    <mergeCell ref="A98:E98"/>
    <mergeCell ref="A99:E99"/>
    <mergeCell ref="A100:E100"/>
    <mergeCell ref="A101:E101"/>
    <mergeCell ref="E111:T111"/>
    <mergeCell ref="V93:Y94"/>
    <mergeCell ref="F94:I94"/>
    <mergeCell ref="J94:M94"/>
    <mergeCell ref="N94:Q94"/>
    <mergeCell ref="R94:U94"/>
    <mergeCell ref="A96:E96"/>
    <mergeCell ref="A87:E87"/>
    <mergeCell ref="A89:U89"/>
    <mergeCell ref="A90:U90"/>
    <mergeCell ref="A91:U91"/>
    <mergeCell ref="A92:U92"/>
    <mergeCell ref="A93:E95"/>
    <mergeCell ref="F93:M93"/>
    <mergeCell ref="N93:U93"/>
    <mergeCell ref="C75:C78"/>
    <mergeCell ref="B80:B81"/>
    <mergeCell ref="B83:B84"/>
    <mergeCell ref="C83:C84"/>
    <mergeCell ref="A85:E85"/>
    <mergeCell ref="A86:E86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</mergeCells>
  <pageMargins left="0" right="0" top="0.39370078740157505" bottom="0.39370078740157505" header="0" footer="0"/>
  <pageSetup paperSize="9" fitToWidth="0" fitToHeight="0" pageOrder="overThenDown" orientation="portrait" horizontalDpi="0" verticalDpi="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12880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32</vt:i4>
      </vt:variant>
    </vt:vector>
  </HeadingPairs>
  <TitlesOfParts>
    <vt:vector size="32" baseType="lpstr">
      <vt:lpstr>Gráfico</vt:lpstr>
      <vt:lpstr>01_Maio</vt:lpstr>
      <vt:lpstr>02_Maio</vt:lpstr>
      <vt:lpstr>03_maio</vt:lpstr>
      <vt:lpstr>04_maio</vt:lpstr>
      <vt:lpstr>05_maio</vt:lpstr>
      <vt:lpstr>06_maio</vt:lpstr>
      <vt:lpstr>07__maio</vt:lpstr>
      <vt:lpstr>8_maio</vt:lpstr>
      <vt:lpstr>9_maio</vt:lpstr>
      <vt:lpstr>10_maio</vt:lpstr>
      <vt:lpstr>11_maio</vt:lpstr>
      <vt:lpstr>12_maio</vt:lpstr>
      <vt:lpstr>13_maio</vt:lpstr>
      <vt:lpstr>14_maio</vt:lpstr>
      <vt:lpstr>15_maio</vt:lpstr>
      <vt:lpstr>16_maio</vt:lpstr>
      <vt:lpstr>17_maio</vt:lpstr>
      <vt:lpstr>18_maio</vt:lpstr>
      <vt:lpstr>19_maio</vt:lpstr>
      <vt:lpstr>20_maio</vt:lpstr>
      <vt:lpstr>21_maio</vt:lpstr>
      <vt:lpstr>22_maio</vt:lpstr>
      <vt:lpstr>23_maio</vt:lpstr>
      <vt:lpstr>24_maio</vt:lpstr>
      <vt:lpstr>25_maio</vt:lpstr>
      <vt:lpstr>26_maio</vt:lpstr>
      <vt:lpstr>27_mai</vt:lpstr>
      <vt:lpstr>28_mai</vt:lpstr>
      <vt:lpstr>29_mai</vt:lpstr>
      <vt:lpstr>30_mai</vt:lpstr>
      <vt:lpstr>31 de maio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Fabris</dc:creator>
  <cp:lastModifiedBy>Carlos Marciano</cp:lastModifiedBy>
  <cp:revision>500</cp:revision>
  <dcterms:created xsi:type="dcterms:W3CDTF">2020-06-30T11:51:38Z</dcterms:created>
  <dcterms:modified xsi:type="dcterms:W3CDTF">2021-05-31T21:28:49Z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