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2 jan 2023" sheetId="1" r:id="rId4"/>
    <sheet state="visible" name="09 jan" sheetId="2" r:id="rId5"/>
    <sheet state="visible" name="16 jan" sheetId="3" r:id="rId6"/>
    <sheet state="visible" name="23 jan" sheetId="4" r:id="rId7"/>
    <sheet state="visible" name="30 de janeiro" sheetId="5" r:id="rId8"/>
  </sheets>
  <definedNames/>
  <calcPr/>
</workbook>
</file>

<file path=xl/sharedStrings.xml><?xml version="1.0" encoding="utf-8"?>
<sst xmlns="http://schemas.openxmlformats.org/spreadsheetml/2006/main" count="1175" uniqueCount="181">
  <si>
    <t>DIRETORIA DE GESTÃO EM SAÚDE</t>
  </si>
  <si>
    <t>OCUPAÇÃO DOS LEITOS DE UTI SUS NO PARANÁ EM 02/01/2023 AS 12:00hs (não inclui leitos exclusivos covid)</t>
  </si>
  <si>
    <t>MACRO</t>
  </si>
  <si>
    <t>RS</t>
  </si>
  <si>
    <t>MUNICÍPIO</t>
  </si>
  <si>
    <t>cód.</t>
  </si>
  <si>
    <t>ESTABELECIMENTO DE SAÚDE</t>
  </si>
  <si>
    <t>UTI ADULTO</t>
  </si>
  <si>
    <t>UTI PEDIATRICA</t>
  </si>
  <si>
    <t>Habilitado</t>
  </si>
  <si>
    <t>Contratado</t>
  </si>
  <si>
    <t>LEITO EXTRA</t>
  </si>
  <si>
    <t>EXIST.</t>
  </si>
  <si>
    <t>OCUP.</t>
  </si>
  <si>
    <t>DISP.</t>
  </si>
  <si>
    <t>TX OCUP.</t>
  </si>
  <si>
    <t>LESTE</t>
  </si>
  <si>
    <t>Paranaguá</t>
  </si>
  <si>
    <t>2687127 HOSPITAL REGIONAL DO LITORAL</t>
  </si>
  <si>
    <t>Campina Grande do Sul</t>
  </si>
  <si>
    <t>0013633 HOSPITAL ANGELINA CARON</t>
  </si>
  <si>
    <t>Campo Largo</t>
  </si>
  <si>
    <t>0013838 HOSPITAL SAO LUCAS</t>
  </si>
  <si>
    <t>6426204 HOSPITAL INFANTIL WALDEMAR MONASTIER</t>
  </si>
  <si>
    <t>5603145 HOSPITAL DO CENTRO</t>
  </si>
  <si>
    <t>0013846 HOSPITAL DO ROCIO</t>
  </si>
  <si>
    <t>Curitiba</t>
  </si>
  <si>
    <t>0015245 HOSPITAL UNIVERSITARIO EVANGELICO MACKENZIE</t>
  </si>
  <si>
    <t xml:space="preserve"> </t>
  </si>
  <si>
    <t>6388671 HOSPITAL DO IDOSO ZILDA ARNS</t>
  </si>
  <si>
    <t>0015318 HNSG</t>
  </si>
  <si>
    <t>0015334 HOSPITAL SANTA CASA DE CURITIBA</t>
  </si>
  <si>
    <t>0015369 HOSPITAL DO TRABALHADOR</t>
  </si>
  <si>
    <t>3539CENTRO HOSPITALAR DE REABILITAÇÃO</t>
  </si>
  <si>
    <t>HOSPITAL DE INFECTOLOGIA E RETAGUARDA CLINICA – Oswaldo Cruz</t>
  </si>
  <si>
    <t>0015563 HOSPITAL INFANTIL PEQUENO PRINCIPE</t>
  </si>
  <si>
    <t>0015407 HOSPITAL UNIVERSITARIO CAJURU</t>
  </si>
  <si>
    <t>0015423 CRUZ VERMELHA BRASILEIRA FILIAL DO ESTADO DO PARANA</t>
  </si>
  <si>
    <t>3075516 HOSPITAL SAO VICENTE</t>
  </si>
  <si>
    <t>0015644 HOSPITAL ERASTO GAERTNER</t>
  </si>
  <si>
    <t>2384299 HOSPITAL DE CLINICAS</t>
  </si>
  <si>
    <t>Lapa</t>
  </si>
  <si>
    <t>0017663 HOSPITAL REGIONAL SÃO SEBASTIÃO DA LAPA</t>
  </si>
  <si>
    <t>São José dos Pinhais</t>
  </si>
  <si>
    <t>2753278 HOSPITAL E MATERNIDADE MUNICIPAL DE SAO JOSE DOS PINHAIS</t>
  </si>
  <si>
    <t>Araucária</t>
  </si>
  <si>
    <t>5995280 HOSPITAL MUNICIPAL DE ARAUCARIA</t>
  </si>
  <si>
    <t>Castro</t>
  </si>
  <si>
    <t>2683210 HOSPITAL DA CRUZ VERMELHA DE CASTRO</t>
  </si>
  <si>
    <t>Ponta Grossa</t>
  </si>
  <si>
    <t>2683202H M AMADEU PUPPI</t>
  </si>
  <si>
    <t>2686791 ASSOCIACAO HOSPITALAR BOM JESUS</t>
  </si>
  <si>
    <t>2686953 SANTA CASA DE MISERICORDIA DE PONTA GROSSA</t>
  </si>
  <si>
    <t>6542638 HOSPITAL UNIVERSITARIO REGIONAL DOS CAMPOS GERAIS</t>
  </si>
  <si>
    <t>Irati</t>
  </si>
  <si>
    <t>2783789 SANTA CASA DE IRATI</t>
  </si>
  <si>
    <t>Guarapuava</t>
  </si>
  <si>
    <t>2741989 HOSPITAL DE CARIDADE SAO VICENTE DE PAULO</t>
  </si>
  <si>
    <t>0213845 HOSPITAL REGIONAL DE GUARAPUAVA</t>
  </si>
  <si>
    <t>2742047 INSTITUTO VIRMOND</t>
  </si>
  <si>
    <t>Prudentópolis</t>
  </si>
  <si>
    <t>2743388 HOSPITAL IRMANDADE DA SANTA CASA</t>
  </si>
  <si>
    <t>Laranjeiras do Sul</t>
  </si>
  <si>
    <t>2741873 INSTITUTO SÃO JOSÉ</t>
  </si>
  <si>
    <t>União da Vitória</t>
  </si>
  <si>
    <t>2568349 HOSPITAL REGIONAL DE CARIDADE NOSSA SRA APARECIDA</t>
  </si>
  <si>
    <t>2568373 ASSOCIACAO DE PROTECAO A MATERNIDADE E A INFANCIA</t>
  </si>
  <si>
    <t>Telemaco Borba</t>
  </si>
  <si>
    <t>2740435 INSTITUTO DR FEITOSA</t>
  </si>
  <si>
    <t>Total Macro Leste</t>
  </si>
  <si>
    <t>OESTE</t>
  </si>
  <si>
    <t>Pato Branco</t>
  </si>
  <si>
    <t>0017868 POLICLINICA PATO BRANCO</t>
  </si>
  <si>
    <t>0017884 ISSAL</t>
  </si>
  <si>
    <t>Chopinzinho</t>
  </si>
  <si>
    <t>INSTITUTO SÃO RAFAEL</t>
  </si>
  <si>
    <t>Palmas</t>
  </si>
  <si>
    <t>2738287 INSTITUTO SANTA PELIZZARI</t>
  </si>
  <si>
    <t>Francisco Beltrão</t>
  </si>
  <si>
    <t>2666731 HOSPITAL SAO FRANCISCO</t>
  </si>
  <si>
    <t>5373190 CEONC</t>
  </si>
  <si>
    <t>6424341 HOSPITAL REGIONAL DO SUDOESTE WALTER ALBERTO PECOITS F B</t>
  </si>
  <si>
    <t>Medianeira</t>
  </si>
  <si>
    <t>2582716 HOSPITAL E MATERNIDADE NOSSA SENHORA DA LUZ</t>
  </si>
  <si>
    <t>Foz do iguaçu</t>
  </si>
  <si>
    <t>2591049 HOSPITAL MINISTRO COSTA CAVALCANTI</t>
  </si>
  <si>
    <t>5061989 HOSPITAL MUNICIPAL PADRE GERMANO LAUCK</t>
  </si>
  <si>
    <t>Cascavel</t>
  </si>
  <si>
    <t>2737434 CEONC</t>
  </si>
  <si>
    <t>2738309 HOSPITAL DE ENSINO SAO LUCAS</t>
  </si>
  <si>
    <t>2738368 HOSPITAL UNIVERSITARIO DO OESTE DO PARANA</t>
  </si>
  <si>
    <t>9543767 HOSPITAL MUNICIPAL ALAN BRAME PINHO</t>
  </si>
  <si>
    <t>2740338 HOSPITAL DO CANCER DE CASCAVEL UOPECCAN</t>
  </si>
  <si>
    <t>Toledo</t>
  </si>
  <si>
    <t>4056752 HOESP</t>
  </si>
  <si>
    <t>Palotina</t>
  </si>
  <si>
    <t>4054695 HOSPITAL MUNICIPAL QUINTO ABRÃO DELAZZARI</t>
  </si>
  <si>
    <t>Assis Chateaubriand</t>
  </si>
  <si>
    <t>4051165 ASSOCIACAO HOSPITALAR BENEFICENTE MOACIR MICHELETTO</t>
  </si>
  <si>
    <t>Total Macro oeste</t>
  </si>
  <si>
    <t>NOROESTE</t>
  </si>
  <si>
    <t>Campo Mourão</t>
  </si>
  <si>
    <t>0014109 HOSPITAL SANTA CASA DE MISERICORDIA</t>
  </si>
  <si>
    <t>0014125 CENTER CLINICAS</t>
  </si>
  <si>
    <t>Goioerê</t>
  </si>
  <si>
    <t>2735970 SANTA CASA DE MISERICORDIA DE GOIOERE</t>
  </si>
  <si>
    <t>Umuarama</t>
  </si>
  <si>
    <t>2679736 ASSOCIACAO BENEFICENTE SAO FRANCISCO DE ASSIS</t>
  </si>
  <si>
    <t>2594366 INSTITUTO NOSSA SENHORA APARECIDA</t>
  </si>
  <si>
    <t>3005011 NOROSPAR</t>
  </si>
  <si>
    <t>7845138 UOPECCAN FILIAL UMUARAMA</t>
  </si>
  <si>
    <t>Cianorte</t>
  </si>
  <si>
    <t>2733676 HOSPITAL SAO PAULO</t>
  </si>
  <si>
    <t>2735989 FUNDHOSPAR FUNDACAO HOSPITALAR DO PARANA</t>
  </si>
  <si>
    <t>Paranavaí</t>
  </si>
  <si>
    <t>2754738 SANTA CASA DE PARANAVAI</t>
  </si>
  <si>
    <t>Maringá</t>
  </si>
  <si>
    <t>2586142 HOSPITAL MEMORIAL UNINGA</t>
  </si>
  <si>
    <t>2586169 HOSPITAL DO CANCER DE MARINGA</t>
  </si>
  <si>
    <t>2587335 HOSPITAL UNIVERSITARIO REGIONAL DE MARINGA</t>
  </si>
  <si>
    <t>2594714 HOSPITAL E MATERNIDADE MARIA AUXILIADORA</t>
  </si>
  <si>
    <t>2743477 HOSPITAL MUNICIPAL TELMA VILLANOVA KASPROWICZ</t>
  </si>
  <si>
    <t>2743469 HOSPITAL E MATERNIDADE SANTA RITA</t>
  </si>
  <si>
    <t>colorado</t>
  </si>
  <si>
    <t>2733307 HOSPITAL E MATERNIDADE SANTA CLARA</t>
  </si>
  <si>
    <t>Sarandi</t>
  </si>
  <si>
    <t>2825589 METROPOLITANA DE SARANDI</t>
  </si>
  <si>
    <t>Total Macro noroeste</t>
  </si>
  <si>
    <t>NORTE</t>
  </si>
  <si>
    <t>Apucarana</t>
  </si>
  <si>
    <t>2439263 HNSG MATERNO INFANTIL</t>
  </si>
  <si>
    <t>2439360 HNSG HOSPITAL DA PROVIDENCIA</t>
  </si>
  <si>
    <t>Arapongas</t>
  </si>
  <si>
    <t>2576198 IRMANDADE SANTA CASA DE ARAPONGAS</t>
  </si>
  <si>
    <t>2576341 HONPAR HOSPITAL NORTE PARANAENSE</t>
  </si>
  <si>
    <t>Londrina</t>
  </si>
  <si>
    <t>2550792 HOSPITAL EVANGELICO DE LONDRINA</t>
  </si>
  <si>
    <t>2781859 HOSPITAL UNIVERSITARIO REGIONAL DO NORTE DO PARANA</t>
  </si>
  <si>
    <t>2577623 HCL HOSPITAL DO CANCER DE LONDRINA</t>
  </si>
  <si>
    <t>2580055 ISCAL</t>
  </si>
  <si>
    <t>Cambé</t>
  </si>
  <si>
    <t>2730650 SANTA CASA DE CAMBE</t>
  </si>
  <si>
    <t>Bandeirantes</t>
  </si>
  <si>
    <t>2577410 SANTA CASA DE BANDEIRANTES</t>
  </si>
  <si>
    <t>Cornélio Procópio</t>
  </si>
  <si>
    <t>2577380 CEGEN</t>
  </si>
  <si>
    <t>2582449 SANTA CASA DE CORNELIO PROCOPIO</t>
  </si>
  <si>
    <t>Jacarezinho</t>
  </si>
  <si>
    <t>2783800 SANTA CASA MISERICORDIA DE JACAREZINHO</t>
  </si>
  <si>
    <t>S. Antônio da Platina</t>
  </si>
  <si>
    <t>3316300 HOSPITAL REGIONAL DO NORTE PIONEIRO</t>
  </si>
  <si>
    <t>Ivaiporã</t>
  </si>
  <si>
    <t>2590182 INSTITUTO LUCENA SANCHEZ</t>
  </si>
  <si>
    <t>163864 HOSPITAL REGIONAL DE IVAIPORA</t>
  </si>
  <si>
    <t>2590727 HOSPITAL BOM JESUS</t>
  </si>
  <si>
    <t>Total Macro norte</t>
  </si>
  <si>
    <t>Total Sistema Estadual de Regulação</t>
  </si>
  <si>
    <t>Fonte: Sistema Estadual de Regulação, e-saude, SMS de São José dos Pinhais e Araucária.</t>
  </si>
  <si>
    <t xml:space="preserve">                SECRETARIA DE ESTADO DA SAÚDE DO PARANÁ</t>
  </si>
  <si>
    <t>OCUPAÇÃO DOS LEITOS DE UTI SUS NO PARANÁ (não inclui leitos exclusivos covid)</t>
  </si>
  <si>
    <t>TOTAL</t>
  </si>
  <si>
    <t xml:space="preserve">OCUPAÇÃO DOS LEITOS DE UTI SISTEMA ESTADUAL DE REGULAÇÃO </t>
  </si>
  <si>
    <t>TIPO DE LEITO</t>
  </si>
  <si>
    <t>EXISTENTES, INCLUSIVE LEITOS EXTRAS</t>
  </si>
  <si>
    <t>OCUPADOS, INCLUSIVE LEITOS EXTRAS</t>
  </si>
  <si>
    <t>DISPONÍVEIS</t>
  </si>
  <si>
    <t>TX de ocup.</t>
  </si>
  <si>
    <t>TOTAL UTI</t>
  </si>
  <si>
    <t>Ocupação de Leitos SUS</t>
  </si>
  <si>
    <t>Leito CLINICO ADULTO</t>
  </si>
  <si>
    <t>Leito CLINICO PEDIATRICO</t>
  </si>
  <si>
    <t>Exist</t>
  </si>
  <si>
    <t>Ocup</t>
  </si>
  <si>
    <t>Livre</t>
  </si>
  <si>
    <t>Tx de ocup.</t>
  </si>
  <si>
    <t>Fonte: Sistema Estadual de Regulação – CARE Pr</t>
  </si>
  <si>
    <t>Obs.: Dado parcial, considerando apenas a informação constante no Sistema CARE.</t>
  </si>
  <si>
    <t>OCUPAÇÃO DOS LEITOS DE UTI SUS NO PARANÁ EM 09/01/2023 AS 12:00hs (não inclui leitos exclusivos covid)</t>
  </si>
  <si>
    <t>OCUPAÇÃO DOS LEITOS DE UTI SUS NO PARANÁ EM 16/01/2023 AS 12:00hs (não inclui leitos exclusivos covid)</t>
  </si>
  <si>
    <t>OCUPAÇÃO DOS LEITOS DE UTI SUS NO PARANÁ EM 23/01/2023 AS 12:00hs (não inclui leitos exclusivos covid)</t>
  </si>
  <si>
    <t>OCUPAÇÃO DOS LEITOS DE UTI SUS NO PARANÁ EM 30/01/2023 5/09/022 AS 12:00hs (não inclui leitos exclusivos covid)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</si>
</sst>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"/>
    <numFmt numFmtId="165" formatCode="#.00%"/>
  </numFmts>
  <fonts count="21">
    <font>
      <sz val="10.0"/>
      <color rgb="FF000000"/>
      <name val="Arial"/>
      <scheme val="minor"/>
    </font>
    <font>
      <b/>
      <sz val="10.0"/>
      <color rgb="FF000000"/>
      <name val="Arial"/>
    </font>
    <font/>
    <font>
      <b/>
      <sz val="8.0"/>
      <color rgb="FF000000"/>
      <name val="Arial"/>
    </font>
    <font>
      <b/>
      <sz val="10.0"/>
      <color rgb="FF000000"/>
      <name val="Calibri"/>
    </font>
    <font>
      <b/>
      <sz val="8.0"/>
      <color rgb="FF000000"/>
      <name val="Calibri"/>
    </font>
    <font>
      <sz val="8.0"/>
      <color rgb="FF000000"/>
      <name val="Arial"/>
    </font>
    <font>
      <sz val="8.0"/>
      <color rgb="FF000000"/>
      <name val="Calibri"/>
    </font>
    <font>
      <sz val="8.0"/>
      <color rgb="FF003300"/>
      <name val="Arial"/>
    </font>
    <font>
      <b/>
      <sz val="10.0"/>
      <color rgb="FF003300"/>
      <name val="Arial"/>
    </font>
    <font>
      <b/>
      <sz val="8.0"/>
      <color rgb="FF003300"/>
      <name val="Arial"/>
    </font>
    <font>
      <b/>
      <sz val="10.0"/>
      <color rgb="FF003300"/>
      <name val="Calibri"/>
    </font>
    <font>
      <sz val="12.0"/>
      <color rgb="FF000000"/>
      <name val="Calibri"/>
    </font>
    <font>
      <b/>
      <sz val="16.0"/>
      <color rgb="FF000000"/>
      <name val="Calibri"/>
    </font>
    <font>
      <b/>
      <sz val="14.0"/>
      <color rgb="FF000000"/>
      <name val="Arial"/>
    </font>
    <font>
      <b/>
      <sz val="16.0"/>
      <color rgb="FF000000"/>
      <name val="Arial"/>
    </font>
    <font>
      <b/>
      <sz val="12.0"/>
      <color rgb="FF000000"/>
      <name val="Calibri"/>
    </font>
    <font>
      <b/>
      <sz val="14.0"/>
      <color rgb="FF000000"/>
      <name val="Calibri"/>
    </font>
    <font>
      <b/>
      <sz val="13.0"/>
      <color rgb="FF000000"/>
      <name val="Calibri"/>
    </font>
    <font>
      <sz val="8.0"/>
      <color rgb="FF000000"/>
      <name val="Liberation sans11"/>
    </font>
    <font>
      <sz val="10.0"/>
      <color theme="1"/>
      <name val="Arial"/>
    </font>
  </fonts>
  <fills count="19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993366"/>
        <bgColor rgb="FF993366"/>
      </patternFill>
    </fill>
    <fill>
      <patternFill patternType="solid">
        <fgColor rgb="FFDDDDDD"/>
        <bgColor rgb="FFDDDDDD"/>
      </patternFill>
    </fill>
    <fill>
      <patternFill patternType="solid">
        <fgColor rgb="FF969696"/>
        <bgColor rgb="FF969696"/>
      </patternFill>
    </fill>
    <fill>
      <patternFill patternType="solid">
        <fgColor rgb="FFBF819E"/>
        <bgColor rgb="FFBF819E"/>
      </patternFill>
    </fill>
    <fill>
      <patternFill patternType="solid">
        <fgColor rgb="FFAFD095"/>
        <bgColor rgb="FFAFD095"/>
      </patternFill>
    </fill>
    <fill>
      <patternFill patternType="solid">
        <fgColor rgb="FFB2B2B2"/>
        <bgColor rgb="FFB2B2B2"/>
      </patternFill>
    </fill>
    <fill>
      <patternFill patternType="solid">
        <fgColor rgb="FFFFFFA6"/>
        <bgColor rgb="FFFFFFA6"/>
      </patternFill>
    </fill>
    <fill>
      <patternFill patternType="solid">
        <fgColor rgb="FFFFB66C"/>
        <bgColor rgb="FFFFB66C"/>
      </patternFill>
    </fill>
    <fill>
      <patternFill patternType="solid">
        <fgColor rgb="FF729FCF"/>
        <bgColor rgb="FF729FCF"/>
      </patternFill>
    </fill>
    <fill>
      <patternFill patternType="solid">
        <fgColor rgb="FFCCCCCC"/>
        <bgColor rgb="FFCCCCCC"/>
      </patternFill>
    </fill>
  </fills>
  <borders count="16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3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textRotation="90" vertical="center" wrapText="0"/>
    </xf>
    <xf borderId="10" fillId="2" fontId="4" numFmtId="0" xfId="0" applyAlignment="1" applyBorder="1" applyFont="1">
      <alignment horizontal="center" shrinkToFit="0" vertical="center" wrapText="0"/>
    </xf>
    <xf borderId="7" fillId="2" fontId="5" numFmtId="0" xfId="0" applyAlignment="1" applyBorder="1" applyFont="1">
      <alignment horizontal="center" shrinkToFit="0" vertical="center" wrapText="0"/>
    </xf>
    <xf borderId="11" fillId="0" fontId="2" numFmtId="0" xfId="0" applyBorder="1" applyFont="1"/>
    <xf borderId="10" fillId="2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5" numFmtId="0" xfId="0" applyAlignment="1" applyBorder="1" applyFont="1">
      <alignment horizontal="center" shrinkToFit="0" vertical="center" wrapText="1"/>
    </xf>
    <xf borderId="10" fillId="3" fontId="1" numFmtId="0" xfId="0" applyAlignment="1" applyBorder="1" applyFill="1" applyFont="1">
      <alignment horizontal="center" shrinkToFit="0" textRotation="90" vertical="center" wrapText="0"/>
    </xf>
    <xf borderId="13" fillId="3" fontId="1" numFmtId="0" xfId="0" applyAlignment="1" applyBorder="1" applyFont="1">
      <alignment horizontal="center" shrinkToFit="0" vertical="center" wrapText="0"/>
    </xf>
    <xf borderId="13" fillId="3" fontId="3" numFmtId="0" xfId="0" applyAlignment="1" applyBorder="1" applyFont="1">
      <alignment horizontal="center" shrinkToFit="0" vertical="center" wrapText="0"/>
    </xf>
    <xf borderId="13" fillId="3" fontId="6" numFmtId="0" xfId="0" applyAlignment="1" applyBorder="1" applyFont="1">
      <alignment shrinkToFit="0" vertical="center" wrapText="0"/>
    </xf>
    <xf borderId="13" fillId="3" fontId="7" numFmtId="0" xfId="0" applyAlignment="1" applyBorder="1" applyFont="1">
      <alignment horizontal="center" shrinkToFit="0" vertical="center" wrapText="0"/>
    </xf>
    <xf borderId="13" fillId="4" fontId="7" numFmtId="0" xfId="0" applyAlignment="1" applyBorder="1" applyFill="1" applyFont="1">
      <alignment horizontal="center" shrinkToFit="0" vertical="center" wrapText="0"/>
    </xf>
    <xf borderId="13" fillId="3" fontId="7" numFmtId="9" xfId="0" applyAlignment="1" applyBorder="1" applyFont="1" applyNumberFormat="1">
      <alignment horizontal="center" shrinkToFit="0" vertical="center" wrapText="0"/>
    </xf>
    <xf borderId="13" fillId="4" fontId="7" numFmtId="164" xfId="0" applyAlignment="1" applyBorder="1" applyFont="1" applyNumberFormat="1">
      <alignment horizontal="center" shrinkToFit="0" vertical="center" wrapText="0"/>
    </xf>
    <xf borderId="10" fillId="3" fontId="1" numFmtId="0" xfId="0" applyAlignment="1" applyBorder="1" applyFont="1">
      <alignment horizontal="center" shrinkToFit="0" vertical="center" wrapText="0"/>
    </xf>
    <xf borderId="10" fillId="3" fontId="3" numFmtId="0" xfId="0" applyAlignment="1" applyBorder="1" applyFont="1">
      <alignment horizontal="center" shrinkToFit="0" vertical="center" wrapText="0"/>
    </xf>
    <xf borderId="13" fillId="3" fontId="8" numFmtId="0" xfId="0" applyAlignment="1" applyBorder="1" applyFont="1">
      <alignment shrinkToFit="0" vertical="center" wrapText="0"/>
    </xf>
    <xf borderId="10" fillId="3" fontId="9" numFmtId="0" xfId="0" applyAlignment="1" applyBorder="1" applyFont="1">
      <alignment horizontal="center" shrinkToFit="0" vertical="center" wrapText="0"/>
    </xf>
    <xf borderId="10" fillId="3" fontId="10" numFmtId="0" xfId="0" applyAlignment="1" applyBorder="1" applyFont="1">
      <alignment horizontal="center" shrinkToFit="0" vertical="center" wrapText="0"/>
    </xf>
    <xf borderId="13" fillId="3" fontId="10" numFmtId="0" xfId="0" applyAlignment="1" applyBorder="1" applyFont="1">
      <alignment horizontal="center" shrinkToFit="0" vertical="center" wrapText="0"/>
    </xf>
    <xf borderId="13" fillId="3" fontId="10" numFmtId="0" xfId="0" applyAlignment="1" applyBorder="1" applyFont="1">
      <alignment horizontal="center" shrinkToFit="0" vertical="top" wrapText="0"/>
    </xf>
    <xf borderId="13" fillId="3" fontId="9" numFmtId="0" xfId="0" applyAlignment="1" applyBorder="1" applyFont="1">
      <alignment horizontal="center" shrinkToFit="0" vertical="center" wrapText="0"/>
    </xf>
    <xf borderId="13" fillId="2" fontId="9" numFmtId="0" xfId="0" applyAlignment="1" applyBorder="1" applyFont="1">
      <alignment horizontal="center" shrinkToFit="0" vertical="center" wrapText="0"/>
    </xf>
    <xf borderId="13" fillId="2" fontId="5" numFmtId="0" xfId="0" applyAlignment="1" applyBorder="1" applyFont="1">
      <alignment horizontal="center" shrinkToFit="0" vertical="center" wrapText="0"/>
    </xf>
    <xf borderId="13" fillId="2" fontId="5" numFmtId="9" xfId="0" applyAlignment="1" applyBorder="1" applyFont="1" applyNumberFormat="1">
      <alignment horizontal="center" shrinkToFit="0" vertical="center" wrapText="0"/>
    </xf>
    <xf borderId="13" fillId="2" fontId="5" numFmtId="164" xfId="0" applyAlignment="1" applyBorder="1" applyFont="1" applyNumberFormat="1">
      <alignment horizontal="center" shrinkToFit="0" vertical="center" wrapText="0"/>
    </xf>
    <xf borderId="10" fillId="5" fontId="9" numFmtId="0" xfId="0" applyAlignment="1" applyBorder="1" applyFill="1" applyFont="1">
      <alignment horizontal="center" shrinkToFit="0" textRotation="90" vertical="center" wrapText="0"/>
    </xf>
    <xf borderId="10" fillId="5" fontId="9" numFmtId="0" xfId="0" applyAlignment="1" applyBorder="1" applyFont="1">
      <alignment horizontal="center" shrinkToFit="0" vertical="center" wrapText="0"/>
    </xf>
    <xf borderId="10" fillId="5" fontId="10" numFmtId="0" xfId="0" applyAlignment="1" applyBorder="1" applyFont="1">
      <alignment horizontal="center" shrinkToFit="0" vertical="center" wrapText="0"/>
    </xf>
    <xf borderId="13" fillId="5" fontId="10" numFmtId="0" xfId="0" applyAlignment="1" applyBorder="1" applyFont="1">
      <alignment horizontal="center" shrinkToFit="0" vertical="center" wrapText="0"/>
    </xf>
    <xf borderId="13" fillId="5" fontId="8" numFmtId="0" xfId="0" applyAlignment="1" applyBorder="1" applyFont="1">
      <alignment shrinkToFit="0" vertical="center" wrapText="0"/>
    </xf>
    <xf borderId="13" fillId="5" fontId="7" numFmtId="0" xfId="0" applyAlignment="1" applyBorder="1" applyFont="1">
      <alignment horizontal="center" shrinkToFit="0" vertical="center" wrapText="0"/>
    </xf>
    <xf borderId="13" fillId="6" fontId="7" numFmtId="0" xfId="0" applyAlignment="1" applyBorder="1" applyFill="1" applyFont="1">
      <alignment horizontal="center" shrinkToFit="0" vertical="center" wrapText="0"/>
    </xf>
    <xf borderId="13" fillId="5" fontId="7" numFmtId="9" xfId="0" applyAlignment="1" applyBorder="1" applyFont="1" applyNumberFormat="1">
      <alignment horizontal="center" shrinkToFit="0" vertical="center" wrapText="0"/>
    </xf>
    <xf borderId="13" fillId="6" fontId="7" numFmtId="164" xfId="0" applyAlignment="1" applyBorder="1" applyFont="1" applyNumberFormat="1">
      <alignment horizontal="center" shrinkToFit="0" vertical="center" wrapText="0"/>
    </xf>
    <xf borderId="10" fillId="7" fontId="9" numFmtId="0" xfId="0" applyAlignment="1" applyBorder="1" applyFill="1" applyFont="1">
      <alignment horizontal="center" shrinkToFit="0" textRotation="90" vertical="center" wrapText="0"/>
    </xf>
    <xf borderId="10" fillId="7" fontId="9" numFmtId="0" xfId="0" applyAlignment="1" applyBorder="1" applyFont="1">
      <alignment horizontal="center" shrinkToFit="0" vertical="center" wrapText="0"/>
    </xf>
    <xf borderId="10" fillId="7" fontId="10" numFmtId="0" xfId="0" applyAlignment="1" applyBorder="1" applyFont="1">
      <alignment horizontal="center" shrinkToFit="0" vertical="center" wrapText="0"/>
    </xf>
    <xf borderId="13" fillId="7" fontId="10" numFmtId="0" xfId="0" applyAlignment="1" applyBorder="1" applyFont="1">
      <alignment horizontal="center" shrinkToFit="0" vertical="center" wrapText="0"/>
    </xf>
    <xf borderId="13" fillId="7" fontId="8" numFmtId="0" xfId="0" applyAlignment="1" applyBorder="1" applyFont="1">
      <alignment shrinkToFit="0" vertical="center" wrapText="0"/>
    </xf>
    <xf borderId="13" fillId="7" fontId="7" numFmtId="0" xfId="0" applyAlignment="1" applyBorder="1" applyFont="1">
      <alignment horizontal="center" shrinkToFit="0" vertical="center" wrapText="0"/>
    </xf>
    <xf borderId="13" fillId="8" fontId="7" numFmtId="0" xfId="0" applyAlignment="1" applyBorder="1" applyFill="1" applyFont="1">
      <alignment horizontal="center" shrinkToFit="0" vertical="center" wrapText="0"/>
    </xf>
    <xf borderId="13" fillId="7" fontId="7" numFmtId="9" xfId="0" applyAlignment="1" applyBorder="1" applyFont="1" applyNumberFormat="1">
      <alignment horizontal="center" shrinkToFit="0" vertical="center" wrapText="0"/>
    </xf>
    <xf borderId="13" fillId="8" fontId="7" numFmtId="164" xfId="0" applyAlignment="1" applyBorder="1" applyFont="1" applyNumberFormat="1">
      <alignment horizontal="center" shrinkToFit="0" vertical="center" wrapText="0"/>
    </xf>
    <xf borderId="13" fillId="8" fontId="7" numFmtId="1" xfId="0" applyAlignment="1" applyBorder="1" applyFont="1" applyNumberFormat="1">
      <alignment horizontal="center" shrinkToFit="0" vertical="center" wrapText="0"/>
    </xf>
    <xf borderId="13" fillId="7" fontId="9" numFmtId="0" xfId="0" applyAlignment="1" applyBorder="1" applyFont="1">
      <alignment horizontal="center" shrinkToFit="0" vertical="center" wrapText="0"/>
    </xf>
    <xf borderId="13" fillId="2" fontId="5" numFmtId="1" xfId="0" applyAlignment="1" applyBorder="1" applyFont="1" applyNumberFormat="1">
      <alignment horizontal="center" shrinkToFit="0" vertical="center" wrapText="0"/>
    </xf>
    <xf borderId="10" fillId="2" fontId="9" numFmtId="0" xfId="0" applyAlignment="1" applyBorder="1" applyFont="1">
      <alignment horizontal="center" shrinkToFit="0" textRotation="90" vertical="center" wrapText="0"/>
    </xf>
    <xf borderId="10" fillId="2" fontId="9" numFmtId="0" xfId="0" applyAlignment="1" applyBorder="1" applyFont="1">
      <alignment horizontal="center" shrinkToFit="0" vertical="center" wrapText="0"/>
    </xf>
    <xf borderId="10" fillId="2" fontId="10" numFmtId="0" xfId="0" applyAlignment="1" applyBorder="1" applyFont="1">
      <alignment horizontal="center" shrinkToFit="0" vertical="center" wrapText="0"/>
    </xf>
    <xf borderId="13" fillId="2" fontId="10" numFmtId="0" xfId="0" applyAlignment="1" applyBorder="1" applyFont="1">
      <alignment horizontal="center" shrinkToFit="0" vertical="center" wrapText="0"/>
    </xf>
    <xf borderId="13" fillId="2" fontId="8" numFmtId="0" xfId="0" applyAlignment="1" applyBorder="1" applyFont="1">
      <alignment shrinkToFit="0" vertical="center" wrapText="0"/>
    </xf>
    <xf borderId="13" fillId="2" fontId="7" numFmtId="0" xfId="0" applyAlignment="1" applyBorder="1" applyFont="1">
      <alignment horizontal="center" shrinkToFit="0" vertical="center" wrapText="0"/>
    </xf>
    <xf borderId="13" fillId="9" fontId="7" numFmtId="0" xfId="0" applyAlignment="1" applyBorder="1" applyFill="1" applyFont="1">
      <alignment horizontal="center" shrinkToFit="0" vertical="center" wrapText="0"/>
    </xf>
    <xf borderId="13" fillId="2" fontId="7" numFmtId="9" xfId="0" applyAlignment="1" applyBorder="1" applyFont="1" applyNumberFormat="1">
      <alignment horizontal="center" shrinkToFit="0" vertical="center" wrapText="0"/>
    </xf>
    <xf borderId="13" fillId="9" fontId="7" numFmtId="164" xfId="0" applyAlignment="1" applyBorder="1" applyFont="1" applyNumberFormat="1">
      <alignment horizontal="center" shrinkToFit="0" vertical="center" wrapText="0"/>
    </xf>
    <xf borderId="13" fillId="2" fontId="6" numFmtId="0" xfId="0" applyAlignment="1" applyBorder="1" applyFont="1">
      <alignment shrinkToFit="0" vertical="center" wrapText="0"/>
    </xf>
    <xf borderId="7" fillId="2" fontId="11" numFmtId="0" xfId="0" applyAlignment="1" applyBorder="1" applyFont="1">
      <alignment horizontal="center" shrinkToFit="0" vertical="center" wrapText="0"/>
    </xf>
    <xf borderId="13" fillId="2" fontId="4" numFmtId="0" xfId="0" applyAlignment="1" applyBorder="1" applyFont="1">
      <alignment horizontal="center" shrinkToFit="0" vertical="center" wrapText="0"/>
    </xf>
    <xf borderId="13" fillId="2" fontId="4" numFmtId="9" xfId="0" applyAlignment="1" applyBorder="1" applyFont="1" applyNumberFormat="1">
      <alignment horizontal="center" shrinkToFit="0" vertical="center" wrapText="0"/>
    </xf>
    <xf borderId="13" fillId="2" fontId="4" numFmtId="164" xfId="0" applyAlignment="1" applyBorder="1" applyFont="1" applyNumberFormat="1">
      <alignment horizontal="center" shrinkToFit="0" vertical="center" wrapText="0"/>
    </xf>
    <xf borderId="7" fillId="2" fontId="4" numFmtId="0" xfId="0" applyAlignment="1" applyBorder="1" applyFont="1">
      <alignment horizontal="center" shrinkToFit="0" vertical="center" wrapText="0"/>
    </xf>
    <xf borderId="13" fillId="2" fontId="4" numFmtId="3" xfId="0" applyAlignment="1" applyBorder="1" applyFont="1" applyNumberFormat="1">
      <alignment horizontal="center" shrinkToFit="0" vertical="center" wrapText="0"/>
    </xf>
    <xf borderId="2" fillId="0" fontId="7" numFmtId="0" xfId="0" applyAlignment="1" applyBorder="1" applyFont="1">
      <alignment horizontal="left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2" numFmtId="9" xfId="0" applyAlignment="1" applyFont="1" applyNumberFormat="1">
      <alignment horizontal="center" shrinkToFit="0" vertical="center" wrapText="0"/>
    </xf>
    <xf borderId="14" fillId="0" fontId="2" numFmtId="0" xfId="0" applyBorder="1" applyFont="1"/>
    <xf borderId="15" fillId="0" fontId="2" numFmtId="0" xfId="0" applyBorder="1" applyFont="1"/>
    <xf borderId="1" fillId="2" fontId="13" numFmtId="0" xfId="0" applyAlignment="1" applyBorder="1" applyFont="1">
      <alignment horizontal="center" shrinkToFit="0" vertical="center" wrapText="0"/>
    </xf>
    <xf borderId="7" fillId="3" fontId="14" numFmtId="0" xfId="0" applyAlignment="1" applyBorder="1" applyFont="1">
      <alignment horizontal="center" shrinkToFit="0" vertical="center" wrapText="0"/>
    </xf>
    <xf borderId="13" fillId="3" fontId="4" numFmtId="0" xfId="0" applyAlignment="1" applyBorder="1" applyFont="1">
      <alignment horizontal="center" shrinkToFit="0" vertical="center" wrapText="0"/>
    </xf>
    <xf borderId="13" fillId="3" fontId="4" numFmtId="9" xfId="0" applyAlignment="1" applyBorder="1" applyFont="1" applyNumberFormat="1">
      <alignment horizontal="center" shrinkToFit="0" vertical="center" wrapText="0"/>
    </xf>
    <xf borderId="13" fillId="3" fontId="4" numFmtId="164" xfId="0" applyAlignment="1" applyBorder="1" applyFont="1" applyNumberFormat="1">
      <alignment horizontal="center" shrinkToFit="0" vertical="center" wrapText="0"/>
    </xf>
    <xf borderId="7" fillId="5" fontId="14" numFmtId="0" xfId="0" applyAlignment="1" applyBorder="1" applyFont="1">
      <alignment horizontal="center" shrinkToFit="0" vertical="center" wrapText="0"/>
    </xf>
    <xf borderId="13" fillId="5" fontId="4" numFmtId="0" xfId="0" applyAlignment="1" applyBorder="1" applyFont="1">
      <alignment horizontal="center" shrinkToFit="0" vertical="center" wrapText="0"/>
    </xf>
    <xf borderId="13" fillId="5" fontId="4" numFmtId="9" xfId="0" applyAlignment="1" applyBorder="1" applyFont="1" applyNumberFormat="1">
      <alignment horizontal="center" shrinkToFit="0" vertical="center" wrapText="0"/>
    </xf>
    <xf borderId="13" fillId="5" fontId="4" numFmtId="164" xfId="0" applyAlignment="1" applyBorder="1" applyFont="1" applyNumberFormat="1">
      <alignment horizontal="center" shrinkToFit="0" vertical="center" wrapText="0"/>
    </xf>
    <xf borderId="7" fillId="7" fontId="14" numFmtId="0" xfId="0" applyAlignment="1" applyBorder="1" applyFont="1">
      <alignment horizontal="center" shrinkToFit="0" vertical="center" wrapText="0"/>
    </xf>
    <xf borderId="13" fillId="7" fontId="4" numFmtId="0" xfId="0" applyAlignment="1" applyBorder="1" applyFont="1">
      <alignment horizontal="center" shrinkToFit="0" vertical="center" wrapText="0"/>
    </xf>
    <xf borderId="13" fillId="7" fontId="4" numFmtId="9" xfId="0" applyAlignment="1" applyBorder="1" applyFont="1" applyNumberFormat="1">
      <alignment horizontal="center" shrinkToFit="0" vertical="center" wrapText="0"/>
    </xf>
    <xf borderId="13" fillId="7" fontId="4" numFmtId="164" xfId="0" applyAlignment="1" applyBorder="1" applyFont="1" applyNumberFormat="1">
      <alignment horizontal="center" shrinkToFit="0" vertical="center" wrapText="0"/>
    </xf>
    <xf borderId="13" fillId="7" fontId="4" numFmtId="1" xfId="0" applyAlignment="1" applyBorder="1" applyFont="1" applyNumberFormat="1">
      <alignment horizontal="center" shrinkToFit="0" vertical="center" wrapText="0"/>
    </xf>
    <xf borderId="7" fillId="10" fontId="14" numFmtId="0" xfId="0" applyAlignment="1" applyBorder="1" applyFill="1" applyFont="1">
      <alignment horizontal="center" shrinkToFit="0" vertical="center" wrapText="0"/>
    </xf>
    <xf borderId="13" fillId="10" fontId="4" numFmtId="0" xfId="0" applyAlignment="1" applyBorder="1" applyFont="1">
      <alignment horizontal="center" shrinkToFit="0" vertical="center" wrapText="0"/>
    </xf>
    <xf borderId="13" fillId="10" fontId="4" numFmtId="9" xfId="0" applyAlignment="1" applyBorder="1" applyFont="1" applyNumberFormat="1">
      <alignment horizontal="center" shrinkToFit="0" vertical="center" wrapText="0"/>
    </xf>
    <xf borderId="13" fillId="10" fontId="4" numFmtId="164" xfId="0" applyAlignment="1" applyBorder="1" applyFont="1" applyNumberFormat="1">
      <alignment horizontal="center" shrinkToFit="0" vertical="center" wrapText="0"/>
    </xf>
    <xf borderId="7" fillId="2" fontId="15" numFmtId="0" xfId="0" applyAlignment="1" applyBorder="1" applyFont="1">
      <alignment horizontal="center" shrinkToFit="0" vertical="center" wrapText="0"/>
    </xf>
    <xf borderId="7" fillId="11" fontId="16" numFmtId="0" xfId="0" applyAlignment="1" applyBorder="1" applyFill="1" applyFont="1">
      <alignment horizontal="center" shrinkToFit="0" vertical="center" wrapText="1"/>
    </xf>
    <xf borderId="7" fillId="11" fontId="17" numFmtId="0" xfId="0" applyAlignment="1" applyBorder="1" applyFont="1">
      <alignment horizontal="center" shrinkToFit="0" vertical="center" wrapText="0"/>
    </xf>
    <xf borderId="7" fillId="11" fontId="4" numFmtId="0" xfId="0" applyAlignment="1" applyBorder="1" applyFont="1">
      <alignment horizontal="center" shrinkToFit="0" vertical="center" wrapText="1"/>
    </xf>
    <xf borderId="7" fillId="11" fontId="4" numFmtId="9" xfId="0" applyAlignment="1" applyBorder="1" applyFont="1" applyNumberFormat="1">
      <alignment horizontal="center" shrinkToFit="0" vertical="center" wrapText="1"/>
    </xf>
    <xf borderId="7" fillId="11" fontId="4" numFmtId="0" xfId="0" applyAlignment="1" applyBorder="1" applyFont="1">
      <alignment horizontal="center" shrinkToFit="0" vertical="center" wrapText="0"/>
    </xf>
    <xf borderId="7" fillId="11" fontId="4" numFmtId="9" xfId="0" applyAlignment="1" applyBorder="1" applyFont="1" applyNumberFormat="1">
      <alignment horizontal="center" shrinkToFit="0" vertical="center" wrapText="0"/>
    </xf>
    <xf borderId="7" fillId="12" fontId="16" numFmtId="0" xfId="0" applyAlignment="1" applyBorder="1" applyFill="1" applyFont="1">
      <alignment horizontal="center" shrinkToFit="0" vertical="center" wrapText="0"/>
    </xf>
    <xf borderId="7" fillId="12" fontId="16" numFmtId="164" xfId="0" applyAlignment="1" applyBorder="1" applyFont="1" applyNumberFormat="1">
      <alignment horizontal="center" shrinkToFit="0" vertical="center" wrapText="0"/>
    </xf>
    <xf borderId="7" fillId="12" fontId="16" numFmtId="9" xfId="0" applyAlignment="1" applyBorder="1" applyFont="1" applyNumberFormat="1">
      <alignment horizontal="center" shrinkToFit="0" vertical="center" wrapText="0"/>
    </xf>
    <xf borderId="7" fillId="13" fontId="16" numFmtId="0" xfId="0" applyAlignment="1" applyBorder="1" applyFill="1" applyFont="1">
      <alignment horizontal="center" shrinkToFit="0" vertical="center" wrapText="0"/>
    </xf>
    <xf borderId="7" fillId="13" fontId="16" numFmtId="3" xfId="0" applyAlignment="1" applyBorder="1" applyFont="1" applyNumberFormat="1">
      <alignment horizontal="center" shrinkToFit="0" vertical="center" wrapText="0"/>
    </xf>
    <xf borderId="7" fillId="13" fontId="16" numFmtId="9" xfId="0" applyAlignment="1" applyBorder="1" applyFont="1" applyNumberFormat="1">
      <alignment horizontal="center" shrinkToFit="0" vertical="center" wrapText="0"/>
    </xf>
    <xf borderId="7" fillId="14" fontId="16" numFmtId="0" xfId="0" applyAlignment="1" applyBorder="1" applyFill="1" applyFont="1">
      <alignment horizontal="center" shrinkToFit="0" vertical="center" wrapText="0"/>
    </xf>
    <xf borderId="7" fillId="14" fontId="16" numFmtId="164" xfId="0" applyAlignment="1" applyBorder="1" applyFont="1" applyNumberFormat="1">
      <alignment horizontal="center" shrinkToFit="0" vertical="center" wrapText="0"/>
    </xf>
    <xf borderId="7" fillId="14" fontId="16" numFmtId="9" xfId="0" applyAlignment="1" applyBorder="1" applyFont="1" applyNumberFormat="1">
      <alignment horizontal="center" shrinkToFit="0" vertical="center" wrapText="0"/>
    </xf>
    <xf borderId="2" fillId="0" fontId="12" numFmtId="0" xfId="0" applyAlignment="1" applyBorder="1" applyFont="1">
      <alignment horizontal="center" shrinkToFit="0" vertical="center" wrapText="0"/>
    </xf>
    <xf borderId="7" fillId="14" fontId="17" numFmtId="0" xfId="0" applyAlignment="1" applyBorder="1" applyFont="1">
      <alignment horizontal="center" shrinkToFit="0" vertical="center" wrapText="0"/>
    </xf>
    <xf borderId="13" fillId="14" fontId="17" numFmtId="0" xfId="0" applyAlignment="1" applyBorder="1" applyFont="1">
      <alignment shrinkToFit="0" vertical="bottom" wrapText="0"/>
    </xf>
    <xf borderId="7" fillId="14" fontId="18" numFmtId="0" xfId="0" applyAlignment="1" applyBorder="1" applyFont="1">
      <alignment horizontal="center" shrinkToFit="0" vertical="center" wrapText="0"/>
    </xf>
    <xf borderId="13" fillId="14" fontId="17" numFmtId="0" xfId="0" applyAlignment="1" applyBorder="1" applyFont="1">
      <alignment shrinkToFit="0" vertical="bottom" wrapText="1"/>
    </xf>
    <xf borderId="13" fillId="14" fontId="17" numFmtId="0" xfId="0" applyAlignment="1" applyBorder="1" applyFont="1">
      <alignment horizontal="center" shrinkToFit="1" vertical="center" wrapText="0"/>
    </xf>
    <xf borderId="13" fillId="15" fontId="17" numFmtId="0" xfId="0" applyAlignment="1" applyBorder="1" applyFill="1" applyFont="1">
      <alignment horizontal="center" shrinkToFit="0" vertical="bottom" wrapText="0"/>
    </xf>
    <xf borderId="13" fillId="15" fontId="17" numFmtId="0" xfId="0" applyAlignment="1" applyBorder="1" applyFont="1">
      <alignment horizontal="center" shrinkToFit="0" vertical="center" wrapText="0"/>
    </xf>
    <xf borderId="13" fillId="15" fontId="17" numFmtId="9" xfId="0" applyAlignment="1" applyBorder="1" applyFont="1" applyNumberFormat="1">
      <alignment horizontal="center" shrinkToFit="0" vertical="center" wrapText="0"/>
    </xf>
    <xf borderId="13" fillId="16" fontId="17" numFmtId="0" xfId="0" applyAlignment="1" applyBorder="1" applyFill="1" applyFont="1">
      <alignment horizontal="center" shrinkToFit="0" vertical="bottom" wrapText="0"/>
    </xf>
    <xf borderId="13" fillId="16" fontId="17" numFmtId="9" xfId="0" applyAlignment="1" applyBorder="1" applyFont="1" applyNumberFormat="1">
      <alignment horizontal="center" shrinkToFit="0" vertical="bottom" wrapText="0"/>
    </xf>
    <xf borderId="13" fillId="17" fontId="17" numFmtId="0" xfId="0" applyAlignment="1" applyBorder="1" applyFill="1" applyFont="1">
      <alignment horizontal="center" shrinkToFit="0" vertical="bottom" wrapText="0"/>
    </xf>
    <xf borderId="13" fillId="17" fontId="17" numFmtId="9" xfId="0" applyAlignment="1" applyBorder="1" applyFont="1" applyNumberFormat="1">
      <alignment horizontal="center" shrinkToFit="0" vertical="bottom" wrapText="0"/>
    </xf>
    <xf borderId="13" fillId="18" fontId="17" numFmtId="0" xfId="0" applyAlignment="1" applyBorder="1" applyFill="1" applyFont="1">
      <alignment horizontal="center" shrinkToFit="0" vertical="bottom" wrapText="0"/>
    </xf>
    <xf borderId="13" fillId="18" fontId="17" numFmtId="9" xfId="0" applyAlignment="1" applyBorder="1" applyFont="1" applyNumberFormat="1">
      <alignment horizontal="center" shrinkToFit="0" vertical="bottom" wrapText="0"/>
    </xf>
    <xf borderId="13" fillId="14" fontId="17" numFmtId="0" xfId="0" applyAlignment="1" applyBorder="1" applyFont="1">
      <alignment horizontal="center" shrinkToFit="0" vertical="bottom" wrapText="0"/>
    </xf>
    <xf borderId="13" fillId="14" fontId="17" numFmtId="9" xfId="0" applyAlignment="1" applyBorder="1" applyFont="1" applyNumberFormat="1">
      <alignment horizontal="center" shrinkToFit="0" vertical="bottom" wrapText="0"/>
    </xf>
    <xf borderId="0" fillId="0" fontId="19" numFmtId="0" xfId="0" applyAlignment="1" applyFont="1">
      <alignment shrinkToFit="0" vertical="bottom" wrapText="0"/>
    </xf>
    <xf borderId="0" fillId="0" fontId="20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16.0</v>
      </c>
      <c r="L8" s="21">
        <f t="shared" ref="L8:L9" si="3">J8-K8</f>
        <v>0</v>
      </c>
      <c r="M8" s="23">
        <f t="shared" ref="M8:M9" si="4">K8/J8</f>
        <v>1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37.0</v>
      </c>
      <c r="L9" s="21">
        <f t="shared" si="3"/>
        <v>1</v>
      </c>
      <c r="M9" s="23">
        <f t="shared" si="4"/>
        <v>0.9736842105</v>
      </c>
      <c r="N9" s="24"/>
      <c r="O9" s="21">
        <v>10.0</v>
      </c>
      <c r="P9" s="22">
        <v>9.0</v>
      </c>
      <c r="Q9" s="21">
        <f>O9-P9</f>
        <v>1</v>
      </c>
      <c r="R9" s="23">
        <f>P9/O9</f>
        <v>0.9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25.0</v>
      </c>
      <c r="H10" s="21">
        <f t="shared" si="1"/>
        <v>3</v>
      </c>
      <c r="I10" s="23">
        <f t="shared" si="2"/>
        <v>0.8928571429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9.0</v>
      </c>
      <c r="Q11" s="21">
        <f>O11-P11</f>
        <v>1</v>
      </c>
      <c r="R11" s="23">
        <f>P11/O11</f>
        <v>0.9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29.0</v>
      </c>
      <c r="L12" s="21">
        <f t="shared" ref="L12:L13" si="7">J12-K12</f>
        <v>1</v>
      </c>
      <c r="M12" s="23">
        <f t="shared" ref="M12:M13" si="8">K12/J12</f>
        <v>0.9666666667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29.0</v>
      </c>
      <c r="L13" s="21">
        <f t="shared" si="7"/>
        <v>11</v>
      </c>
      <c r="M13" s="23">
        <f t="shared" si="8"/>
        <v>0.725</v>
      </c>
      <c r="N13" s="24"/>
      <c r="O13" s="21">
        <v>25.0</v>
      </c>
      <c r="P13" s="22">
        <v>5.0</v>
      </c>
      <c r="Q13" s="21">
        <f>O13-P13</f>
        <v>20</v>
      </c>
      <c r="R13" s="23">
        <f>P13/O13</f>
        <v>0.2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51.0</v>
      </c>
      <c r="H14" s="21">
        <f t="shared" si="5"/>
        <v>3</v>
      </c>
      <c r="I14" s="23">
        <f t="shared" si="6"/>
        <v>0.9444444444</v>
      </c>
      <c r="J14" s="21"/>
      <c r="K14" s="22"/>
      <c r="L14" s="21" t="s">
        <v>28</v>
      </c>
      <c r="M14" s="23"/>
      <c r="N14" s="24"/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30.0</v>
      </c>
      <c r="H15" s="21">
        <f t="shared" si="5"/>
        <v>0</v>
      </c>
      <c r="I15" s="23">
        <f t="shared" si="6"/>
        <v>1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32.0</v>
      </c>
      <c r="H17" s="21">
        <f t="shared" si="5"/>
        <v>6</v>
      </c>
      <c r="I17" s="23">
        <f t="shared" si="6"/>
        <v>0.8421052632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>
        <v>6.0</v>
      </c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7.0</v>
      </c>
      <c r="H19" s="21">
        <f t="shared" si="5"/>
        <v>3</v>
      </c>
      <c r="I19" s="23">
        <f t="shared" si="6"/>
        <v>0.7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9.0</v>
      </c>
      <c r="L20" s="21">
        <f t="shared" si="9"/>
        <v>1</v>
      </c>
      <c r="M20" s="23">
        <f t="shared" si="10"/>
        <v>0.9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19.0</v>
      </c>
      <c r="Q21" s="21">
        <f>O21-P21</f>
        <v>15</v>
      </c>
      <c r="R21" s="23">
        <f>P21/O21</f>
        <v>0.5588235294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26.0</v>
      </c>
      <c r="H22" s="21">
        <f t="shared" ref="H22:H26" si="11">F22-G22</f>
        <v>3</v>
      </c>
      <c r="I22" s="23">
        <f t="shared" ref="I22:I26" si="12">G22/F22</f>
        <v>0.8965517241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0.0</v>
      </c>
      <c r="H24" s="21">
        <f t="shared" si="11"/>
        <v>8</v>
      </c>
      <c r="I24" s="23">
        <f t="shared" si="12"/>
        <v>0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8.0</v>
      </c>
      <c r="H25" s="21">
        <f t="shared" si="11"/>
        <v>12</v>
      </c>
      <c r="I25" s="23">
        <f t="shared" si="12"/>
        <v>0.4</v>
      </c>
      <c r="J25" s="21"/>
      <c r="K25" s="22"/>
      <c r="L25" s="21"/>
      <c r="M25" s="23"/>
      <c r="N25" s="24"/>
      <c r="O25" s="21">
        <v>4.0</v>
      </c>
      <c r="P25" s="22">
        <v>3.0</v>
      </c>
      <c r="Q25" s="21">
        <f t="shared" ref="Q25:Q26" si="13">O25-P25</f>
        <v>1</v>
      </c>
      <c r="R25" s="23">
        <f t="shared" ref="R25:R26" si="14">P25/O25</f>
        <v>0.75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8.0</v>
      </c>
      <c r="O26" s="21">
        <v>8.0</v>
      </c>
      <c r="P26" s="22">
        <v>6.0</v>
      </c>
      <c r="Q26" s="21">
        <f t="shared" si="13"/>
        <v>2</v>
      </c>
      <c r="R26" s="23">
        <f t="shared" si="14"/>
        <v>0.75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7.0</v>
      </c>
      <c r="L27" s="21">
        <f>J27-K27</f>
        <v>3</v>
      </c>
      <c r="M27" s="23">
        <f>K27/J27</f>
        <v>0.7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9.0</v>
      </c>
      <c r="H28" s="21">
        <f t="shared" ref="H28:H30" si="15">F28-G28</f>
        <v>1</v>
      </c>
      <c r="I28" s="23">
        <f t="shared" ref="I28:I30" si="16">G28/F28</f>
        <v>0.9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/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/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5.0</v>
      </c>
      <c r="H30" s="21">
        <f t="shared" si="15"/>
        <v>4</v>
      </c>
      <c r="I30" s="23">
        <f t="shared" si="16"/>
        <v>0.5555555556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8.0</v>
      </c>
      <c r="H32" s="21">
        <f t="shared" ref="H32:H36" si="17">F32-G32</f>
        <v>4</v>
      </c>
      <c r="I32" s="23">
        <f t="shared" ref="I32:I36" si="18">G32/F32</f>
        <v>0.6666666667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8.0</v>
      </c>
      <c r="H33" s="21">
        <f t="shared" si="17"/>
        <v>4</v>
      </c>
      <c r="I33" s="23">
        <f t="shared" si="18"/>
        <v>0.6666666667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8.0</v>
      </c>
      <c r="L34" s="21">
        <f t="shared" ref="L34:L35" si="19">J34-K34</f>
        <v>2</v>
      </c>
      <c r="M34" s="23">
        <f t="shared" ref="M34:M35" si="20">K34/J34</f>
        <v>0.8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3.0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8.0</v>
      </c>
      <c r="H35" s="21">
        <f t="shared" si="17"/>
        <v>2</v>
      </c>
      <c r="I35" s="23">
        <f t="shared" si="18"/>
        <v>0.8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10.0</v>
      </c>
      <c r="H36" s="21">
        <f t="shared" si="17"/>
        <v>4</v>
      </c>
      <c r="I36" s="23">
        <f t="shared" si="18"/>
        <v>0.7142857143</v>
      </c>
      <c r="J36" s="21"/>
      <c r="K36" s="22"/>
      <c r="L36" s="21"/>
      <c r="M36" s="23"/>
      <c r="N36" s="24"/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4.0</v>
      </c>
      <c r="L37" s="21">
        <f>J37-K37</f>
        <v>16</v>
      </c>
      <c r="M37" s="23">
        <f>K37/J37</f>
        <v>0.2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5.0</v>
      </c>
      <c r="H38" s="21">
        <f>F38-G38</f>
        <v>4</v>
      </c>
      <c r="I38" s="23">
        <f>G38/F38</f>
        <v>0.5555555556</v>
      </c>
      <c r="J38" s="21"/>
      <c r="K38" s="22"/>
      <c r="L38" s="21"/>
      <c r="M38" s="23"/>
      <c r="N38" s="24"/>
      <c r="O38" s="21">
        <v>4.0</v>
      </c>
      <c r="P38" s="22">
        <v>1.0</v>
      </c>
      <c r="Q38" s="21">
        <f>O38-P38</f>
        <v>3</v>
      </c>
      <c r="R38" s="23">
        <f>P38/O38</f>
        <v>0.25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7.0</v>
      </c>
      <c r="L39" s="21">
        <f>J39-K39</f>
        <v>3</v>
      </c>
      <c r="M39" s="23">
        <f>K39/J39</f>
        <v>0.7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2.0</v>
      </c>
      <c r="H40" s="21">
        <f t="shared" ref="H40:H60" si="21">F40-G40</f>
        <v>8</v>
      </c>
      <c r="I40" s="23">
        <f t="shared" ref="I40:I60" si="22">G40/F40</f>
        <v>0.2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3.0</v>
      </c>
      <c r="L41" s="21">
        <f>J41-K41</f>
        <v>1</v>
      </c>
      <c r="M41" s="23">
        <f>K41/J41</f>
        <v>0.75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0.0</v>
      </c>
      <c r="Q42" s="21">
        <f>O42-P42</f>
        <v>3</v>
      </c>
      <c r="R42" s="23">
        <f>P42/O42</f>
        <v>0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10.0</v>
      </c>
      <c r="H43" s="21">
        <f t="shared" si="21"/>
        <v>0</v>
      </c>
      <c r="I43" s="23">
        <f t="shared" si="22"/>
        <v>1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678</v>
      </c>
      <c r="H44" s="34">
        <f t="shared" si="21"/>
        <v>79</v>
      </c>
      <c r="I44" s="35">
        <f t="shared" si="22"/>
        <v>0.8956406869</v>
      </c>
      <c r="J44" s="34">
        <f t="shared" ref="J44:K44" si="24">SUM(J8:J43)</f>
        <v>209</v>
      </c>
      <c r="K44" s="34">
        <f t="shared" si="24"/>
        <v>149</v>
      </c>
      <c r="L44" s="34">
        <f>J44-K44</f>
        <v>60</v>
      </c>
      <c r="M44" s="35">
        <f>K44/J44</f>
        <v>0.7129186603</v>
      </c>
      <c r="N44" s="36">
        <f t="shared" ref="N44:Q44" si="25">SUM(N8:N43)</f>
        <v>14</v>
      </c>
      <c r="O44" s="34">
        <f t="shared" si="25"/>
        <v>103</v>
      </c>
      <c r="P44" s="34">
        <f t="shared" si="25"/>
        <v>52</v>
      </c>
      <c r="Q44" s="34">
        <f t="shared" si="25"/>
        <v>51</v>
      </c>
      <c r="R44" s="35">
        <f t="shared" ref="R44:R46" si="27">P44/O44</f>
        <v>0.5048543689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3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1.0</v>
      </c>
      <c r="O45" s="42">
        <v>7.0</v>
      </c>
      <c r="P45" s="43">
        <v>3.0</v>
      </c>
      <c r="Q45" s="42">
        <f t="shared" ref="Q45:Q46" si="28">O45-P45</f>
        <v>4</v>
      </c>
      <c r="R45" s="44">
        <f t="shared" si="27"/>
        <v>0.4285714286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10.0</v>
      </c>
      <c r="H46" s="42">
        <f t="shared" si="21"/>
        <v>0</v>
      </c>
      <c r="I46" s="44">
        <f t="shared" si="22"/>
        <v>1</v>
      </c>
      <c r="J46" s="42"/>
      <c r="K46" s="43"/>
      <c r="L46" s="42"/>
      <c r="M46" s="44"/>
      <c r="N46" s="45">
        <v>1.0</v>
      </c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8.0</v>
      </c>
      <c r="H47" s="42">
        <f t="shared" si="21"/>
        <v>2</v>
      </c>
      <c r="I47" s="44">
        <f t="shared" si="22"/>
        <v>0.8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7.0</v>
      </c>
      <c r="H48" s="42">
        <f t="shared" si="21"/>
        <v>3</v>
      </c>
      <c r="I48" s="44">
        <f t="shared" si="22"/>
        <v>0.7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9.0</v>
      </c>
      <c r="H49" s="42">
        <f t="shared" si="21"/>
        <v>1</v>
      </c>
      <c r="I49" s="44">
        <f t="shared" si="22"/>
        <v>0.9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2.0</v>
      </c>
      <c r="H50" s="42">
        <f t="shared" si="21"/>
        <v>4</v>
      </c>
      <c r="I50" s="44">
        <f t="shared" si="22"/>
        <v>0.3333333333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8.0</v>
      </c>
      <c r="L51" s="42">
        <f t="shared" ref="L51:L52" si="29">J51-K51</f>
        <v>2</v>
      </c>
      <c r="M51" s="44">
        <f t="shared" ref="M51:M52" si="30">K51/J51</f>
        <v>0.8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8.0</v>
      </c>
      <c r="H53" s="42">
        <f t="shared" si="21"/>
        <v>4</v>
      </c>
      <c r="I53" s="44">
        <f t="shared" si="22"/>
        <v>0.6666666667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30.0</v>
      </c>
      <c r="H54" s="42">
        <f t="shared" si="21"/>
        <v>10</v>
      </c>
      <c r="I54" s="44">
        <f t="shared" si="22"/>
        <v>0.75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6.0</v>
      </c>
      <c r="H56" s="42">
        <f t="shared" si="21"/>
        <v>4</v>
      </c>
      <c r="I56" s="44">
        <f t="shared" si="22"/>
        <v>0.6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2.0</v>
      </c>
      <c r="O57" s="42">
        <v>5.0</v>
      </c>
      <c r="P57" s="43">
        <v>3.0</v>
      </c>
      <c r="Q57" s="42">
        <f t="shared" si="31"/>
        <v>2</v>
      </c>
      <c r="R57" s="44">
        <f t="shared" si="32"/>
        <v>0.6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9.0</v>
      </c>
      <c r="H58" s="42">
        <f t="shared" si="21"/>
        <v>1</v>
      </c>
      <c r="I58" s="44">
        <f t="shared" si="22"/>
        <v>0.9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1.0</v>
      </c>
      <c r="H59" s="42">
        <f t="shared" si="21"/>
        <v>4</v>
      </c>
      <c r="I59" s="44">
        <f t="shared" si="22"/>
        <v>0.2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1.0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10.0</v>
      </c>
      <c r="L61" s="42">
        <f>J61-K61</f>
        <v>0</v>
      </c>
      <c r="M61" s="44">
        <f>K61/J61</f>
        <v>1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10.0</v>
      </c>
      <c r="H62" s="42">
        <f>F62-G62</f>
        <v>0</v>
      </c>
      <c r="I62" s="44">
        <f t="shared" ref="I62:I95" si="34">G62/F62</f>
        <v>1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181</v>
      </c>
      <c r="H63" s="34">
        <f t="shared" si="33"/>
        <v>38</v>
      </c>
      <c r="I63" s="35">
        <f t="shared" si="34"/>
        <v>0.8264840183</v>
      </c>
      <c r="J63" s="34">
        <f t="shared" ref="J63:L63" si="35">SUM(J45:J62)</f>
        <v>43</v>
      </c>
      <c r="K63" s="34">
        <f t="shared" si="35"/>
        <v>38</v>
      </c>
      <c r="L63" s="34">
        <f t="shared" si="35"/>
        <v>5</v>
      </c>
      <c r="M63" s="35">
        <f>K63/J63</f>
        <v>0.8837209302</v>
      </c>
      <c r="N63" s="36">
        <f t="shared" ref="N63:P63" si="36">SUM(N45:N62)</f>
        <v>5</v>
      </c>
      <c r="O63" s="34">
        <f t="shared" si="36"/>
        <v>20</v>
      </c>
      <c r="P63" s="34">
        <f t="shared" si="36"/>
        <v>7</v>
      </c>
      <c r="Q63" s="34">
        <f t="shared" ref="Q63:Q64" si="38">O63-P63</f>
        <v>13</v>
      </c>
      <c r="R63" s="35">
        <f t="shared" ref="R63:R64" si="39">P63/O63</f>
        <v>0.35</v>
      </c>
      <c r="S63" s="34">
        <f t="shared" ref="S63:T63" si="37">SUM(S45:S62)</f>
        <v>7</v>
      </c>
      <c r="T63" s="34">
        <f t="shared" si="37"/>
        <v>5</v>
      </c>
      <c r="U63" s="34">
        <f>S63-T63</f>
        <v>2</v>
      </c>
      <c r="V63" s="35">
        <f>T63/S63</f>
        <v>0.7142857143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16.0</v>
      </c>
      <c r="H64" s="51">
        <f t="shared" ref="H64:H81" si="40">F64-G64</f>
        <v>4</v>
      </c>
      <c r="I64" s="53">
        <f t="shared" si="34"/>
        <v>0.8</v>
      </c>
      <c r="J64" s="51"/>
      <c r="K64" s="52"/>
      <c r="L64" s="51"/>
      <c r="M64" s="53"/>
      <c r="N64" s="54"/>
      <c r="O64" s="51">
        <v>3.0</v>
      </c>
      <c r="P64" s="52">
        <v>3.0</v>
      </c>
      <c r="Q64" s="51">
        <f t="shared" si="38"/>
        <v>0</v>
      </c>
      <c r="R64" s="53">
        <f t="shared" si="39"/>
        <v>1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3.0</v>
      </c>
      <c r="L65" s="51">
        <f t="shared" ref="L65:L66" si="41">J65-K65</f>
        <v>0</v>
      </c>
      <c r="M65" s="53">
        <f t="shared" ref="M65:M66" si="42">K65/J65</f>
        <v>1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4.0</v>
      </c>
      <c r="H66" s="51">
        <f t="shared" si="40"/>
        <v>6</v>
      </c>
      <c r="I66" s="53">
        <f t="shared" si="34"/>
        <v>0.4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13.0</v>
      </c>
      <c r="H67" s="51">
        <f t="shared" si="40"/>
        <v>7</v>
      </c>
      <c r="I67" s="53">
        <f t="shared" si="34"/>
        <v>0.65</v>
      </c>
      <c r="J67" s="51"/>
      <c r="K67" s="52"/>
      <c r="L67" s="51"/>
      <c r="M67" s="53"/>
      <c r="N67" s="54"/>
      <c r="O67" s="51">
        <v>2.0</v>
      </c>
      <c r="P67" s="52">
        <v>1.0</v>
      </c>
      <c r="Q67" s="51">
        <f>O67-P67</f>
        <v>1</v>
      </c>
      <c r="R67" s="53">
        <f>P67/O67</f>
        <v>0.5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8.0</v>
      </c>
      <c r="H68" s="51">
        <f t="shared" si="40"/>
        <v>2</v>
      </c>
      <c r="I68" s="53">
        <f t="shared" si="34"/>
        <v>0.8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8.0</v>
      </c>
      <c r="H69" s="51">
        <f t="shared" si="40"/>
        <v>2</v>
      </c>
      <c r="I69" s="53">
        <f t="shared" si="34"/>
        <v>0.8</v>
      </c>
      <c r="J69" s="51"/>
      <c r="K69" s="52"/>
      <c r="L69" s="51"/>
      <c r="M69" s="53"/>
      <c r="N69" s="54"/>
      <c r="O69" s="51">
        <v>2.0</v>
      </c>
      <c r="P69" s="52">
        <v>1.0</v>
      </c>
      <c r="Q69" s="51">
        <f>O69-P69</f>
        <v>1</v>
      </c>
      <c r="R69" s="53">
        <f>P69/O69</f>
        <v>0.5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6.0</v>
      </c>
      <c r="H70" s="51">
        <f t="shared" si="40"/>
        <v>8</v>
      </c>
      <c r="I70" s="53">
        <f t="shared" si="34"/>
        <v>0.4285714286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2.0</v>
      </c>
      <c r="H71" s="51">
        <f t="shared" si="40"/>
        <v>6</v>
      </c>
      <c r="I71" s="53">
        <f t="shared" si="34"/>
        <v>0.25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8.0</v>
      </c>
      <c r="H72" s="51">
        <f t="shared" si="40"/>
        <v>0</v>
      </c>
      <c r="I72" s="53">
        <f t="shared" si="34"/>
        <v>1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12.0</v>
      </c>
      <c r="H73" s="51">
        <f t="shared" si="40"/>
        <v>8</v>
      </c>
      <c r="I73" s="53">
        <f t="shared" si="34"/>
        <v>0.6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4.0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3.0</v>
      </c>
      <c r="H75" s="51">
        <f t="shared" si="40"/>
        <v>3</v>
      </c>
      <c r="I75" s="53">
        <f t="shared" si="34"/>
        <v>0.5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12.0</v>
      </c>
      <c r="L76" s="51">
        <f>J76-K76</f>
        <v>8</v>
      </c>
      <c r="M76" s="53">
        <f>K76/J76</f>
        <v>0.6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1.0</v>
      </c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>
        <v>1.0</v>
      </c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10.0</v>
      </c>
      <c r="H78" s="51">
        <f t="shared" si="40"/>
        <v>0</v>
      </c>
      <c r="I78" s="53">
        <f t="shared" si="34"/>
        <v>1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19.0</v>
      </c>
      <c r="H79" s="51">
        <f t="shared" si="40"/>
        <v>11</v>
      </c>
      <c r="I79" s="53">
        <f t="shared" si="34"/>
        <v>0.6333333333</v>
      </c>
      <c r="J79" s="51"/>
      <c r="K79" s="52"/>
      <c r="L79" s="51"/>
      <c r="M79" s="53"/>
      <c r="N79" s="54"/>
      <c r="O79" s="51">
        <v>2.0</v>
      </c>
      <c r="P79" s="52">
        <v>2.0</v>
      </c>
      <c r="Q79" s="51">
        <f>O79-P79</f>
        <v>0</v>
      </c>
      <c r="R79" s="53">
        <f>P79/O79</f>
        <v>1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10.0</v>
      </c>
      <c r="H80" s="51">
        <f t="shared" si="40"/>
        <v>0</v>
      </c>
      <c r="I80" s="53">
        <f t="shared" si="34"/>
        <v>1</v>
      </c>
      <c r="J80" s="51"/>
      <c r="K80" s="52"/>
      <c r="L80" s="51"/>
      <c r="M80" s="53"/>
      <c r="N80" s="54">
        <v>3.0</v>
      </c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17.0</v>
      </c>
      <c r="H81" s="51">
        <f t="shared" si="40"/>
        <v>13</v>
      </c>
      <c r="I81" s="53">
        <f t="shared" si="34"/>
        <v>0.5666666667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1.0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179</v>
      </c>
      <c r="H82" s="34">
        <f t="shared" si="45"/>
        <v>70</v>
      </c>
      <c r="I82" s="35">
        <f t="shared" si="34"/>
        <v>0.718875502</v>
      </c>
      <c r="J82" s="34">
        <f t="shared" ref="J82:K82" si="46">SUM(J64:J81)</f>
        <v>28</v>
      </c>
      <c r="K82" s="34">
        <f t="shared" si="46"/>
        <v>15</v>
      </c>
      <c r="L82" s="34">
        <f>J82-K82</f>
        <v>13</v>
      </c>
      <c r="M82" s="35">
        <f>K82/J82</f>
        <v>0.5357142857</v>
      </c>
      <c r="N82" s="36">
        <f t="shared" ref="N82:P82" si="47">SUM(N64:N81)</f>
        <v>8</v>
      </c>
      <c r="O82" s="34">
        <f t="shared" si="47"/>
        <v>20</v>
      </c>
      <c r="P82" s="34">
        <f t="shared" si="47"/>
        <v>17</v>
      </c>
      <c r="Q82" s="34">
        <f t="shared" si="48"/>
        <v>3</v>
      </c>
      <c r="R82" s="35">
        <f t="shared" si="49"/>
        <v>0.85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2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2.0</v>
      </c>
      <c r="Q83" s="63">
        <f t="shared" si="48"/>
        <v>0</v>
      </c>
      <c r="R83" s="65">
        <f t="shared" si="49"/>
        <v>1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3.0</v>
      </c>
      <c r="H85" s="63">
        <f t="shared" si="51"/>
        <v>2</v>
      </c>
      <c r="I85" s="65">
        <f t="shared" si="34"/>
        <v>0.6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61.0</v>
      </c>
      <c r="H86" s="63">
        <f t="shared" si="51"/>
        <v>2</v>
      </c>
      <c r="I86" s="65">
        <f t="shared" si="34"/>
        <v>0.9682539683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47.0</v>
      </c>
      <c r="H88" s="63">
        <f t="shared" si="51"/>
        <v>5</v>
      </c>
      <c r="I88" s="65">
        <f t="shared" si="34"/>
        <v>0.9038461538</v>
      </c>
      <c r="J88" s="63">
        <v>15.0</v>
      </c>
      <c r="K88" s="64"/>
      <c r="L88" s="63">
        <f>J88-K88</f>
        <v>15</v>
      </c>
      <c r="M88" s="65">
        <f>K88/J88</f>
        <v>0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1.0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3.0</v>
      </c>
      <c r="O89" s="63">
        <v>10.0</v>
      </c>
      <c r="P89" s="64">
        <v>0.0</v>
      </c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10.0</v>
      </c>
      <c r="H90" s="63">
        <f t="shared" si="51"/>
        <v>18</v>
      </c>
      <c r="I90" s="65">
        <f t="shared" si="34"/>
        <v>0.3571428571</v>
      </c>
      <c r="J90" s="63"/>
      <c r="K90" s="64"/>
      <c r="L90" s="63"/>
      <c r="M90" s="65"/>
      <c r="N90" s="66"/>
      <c r="O90" s="63">
        <v>7.0</v>
      </c>
      <c r="P90" s="64">
        <v>4.0</v>
      </c>
      <c r="Q90" s="63">
        <f t="shared" si="52"/>
        <v>3</v>
      </c>
      <c r="R90" s="65">
        <f t="shared" si="53"/>
        <v>0.5714285714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5.0</v>
      </c>
      <c r="H91" s="63">
        <f t="shared" si="51"/>
        <v>5</v>
      </c>
      <c r="I91" s="65">
        <f t="shared" si="34"/>
        <v>0.5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6.0</v>
      </c>
      <c r="H92" s="63">
        <f t="shared" si="51"/>
        <v>4</v>
      </c>
      <c r="I92" s="65">
        <f t="shared" si="34"/>
        <v>0.6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10.0</v>
      </c>
      <c r="H93" s="63">
        <f t="shared" si="51"/>
        <v>0</v>
      </c>
      <c r="I93" s="65">
        <f t="shared" si="34"/>
        <v>1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9.0</v>
      </c>
      <c r="H94" s="63">
        <f t="shared" si="51"/>
        <v>1</v>
      </c>
      <c r="I94" s="65">
        <f t="shared" si="34"/>
        <v>0.9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9.0</v>
      </c>
      <c r="H95" s="63">
        <f t="shared" si="51"/>
        <v>0</v>
      </c>
      <c r="I95" s="65">
        <f t="shared" si="34"/>
        <v>1</v>
      </c>
      <c r="J95" s="63"/>
      <c r="K95" s="64"/>
      <c r="L95" s="63"/>
      <c r="M95" s="65"/>
      <c r="N95" s="66">
        <v>1.0</v>
      </c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8.0</v>
      </c>
      <c r="L96" s="63">
        <f>J96-K96</f>
        <v>2</v>
      </c>
      <c r="M96" s="65">
        <f>K96/J96</f>
        <v>0.8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6.0</v>
      </c>
      <c r="H97" s="63">
        <f>F97-G97</f>
        <v>3</v>
      </c>
      <c r="I97" s="65">
        <f>G97/F97</f>
        <v>0.6666666667</v>
      </c>
      <c r="J97" s="63"/>
      <c r="K97" s="64"/>
      <c r="L97" s="63"/>
      <c r="M97" s="65"/>
      <c r="N97" s="66"/>
      <c r="O97" s="63">
        <v>2.0</v>
      </c>
      <c r="P97" s="64">
        <v>1.0</v>
      </c>
      <c r="Q97" s="63">
        <f>O97-P97</f>
        <v>1</v>
      </c>
      <c r="R97" s="65">
        <f>P97/O97</f>
        <v>0.5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3.0</v>
      </c>
      <c r="L98" s="63">
        <f>J98-K98</f>
        <v>7</v>
      </c>
      <c r="M98" s="65">
        <f>K98/J98</f>
        <v>0.3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2.0</v>
      </c>
      <c r="O99" s="63">
        <v>2.0</v>
      </c>
      <c r="P99" s="64">
        <v>2.0</v>
      </c>
      <c r="Q99" s="63">
        <f>O99-P99</f>
        <v>0</v>
      </c>
      <c r="R99" s="65">
        <f t="shared" ref="R99:R101" si="58">P99/O99</f>
        <v>1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221</v>
      </c>
      <c r="H100" s="69">
        <f t="shared" si="54"/>
        <v>45</v>
      </c>
      <c r="I100" s="70">
        <f t="shared" si="55"/>
        <v>0.8308270677</v>
      </c>
      <c r="J100" s="69">
        <f t="shared" ref="J100:K100" si="56">SUM(J83:J99)</f>
        <v>40</v>
      </c>
      <c r="K100" s="69">
        <f t="shared" si="56"/>
        <v>11</v>
      </c>
      <c r="L100" s="69">
        <f>J100-K100</f>
        <v>29</v>
      </c>
      <c r="M100" s="70">
        <f t="shared" ref="M100:M101" si="61">K100/J100</f>
        <v>0.275</v>
      </c>
      <c r="N100" s="71">
        <f t="shared" ref="N100:Q100" si="57">SUM(N83:N99)</f>
        <v>6</v>
      </c>
      <c r="O100" s="69">
        <f t="shared" si="57"/>
        <v>29</v>
      </c>
      <c r="P100" s="69">
        <f t="shared" si="57"/>
        <v>14</v>
      </c>
      <c r="Q100" s="69">
        <f t="shared" si="57"/>
        <v>15</v>
      </c>
      <c r="R100" s="70">
        <f t="shared" si="58"/>
        <v>0.4827586207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1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1259</v>
      </c>
      <c r="H101" s="69">
        <f t="shared" si="59"/>
        <v>232</v>
      </c>
      <c r="I101" s="70">
        <f t="shared" si="55"/>
        <v>0.8443997317</v>
      </c>
      <c r="J101" s="69">
        <f t="shared" ref="J101:L101" si="60">J44+J63+J82+J100</f>
        <v>320</v>
      </c>
      <c r="K101" s="69">
        <f t="shared" si="60"/>
        <v>213</v>
      </c>
      <c r="L101" s="69">
        <f t="shared" si="60"/>
        <v>107</v>
      </c>
      <c r="M101" s="70">
        <f t="shared" si="61"/>
        <v>0.665625</v>
      </c>
      <c r="N101" s="71">
        <f t="shared" ref="N101:Q101" si="62">N44+N63+N82+N100</f>
        <v>33</v>
      </c>
      <c r="O101" s="69">
        <f t="shared" si="62"/>
        <v>172</v>
      </c>
      <c r="P101" s="69">
        <f t="shared" si="62"/>
        <v>90</v>
      </c>
      <c r="Q101" s="69">
        <f t="shared" si="62"/>
        <v>82</v>
      </c>
      <c r="R101" s="70">
        <f t="shared" si="58"/>
        <v>0.523255814</v>
      </c>
      <c r="S101" s="73">
        <f t="shared" ref="S101:U101" si="63">S44+S63+S82</f>
        <v>7</v>
      </c>
      <c r="T101" s="73">
        <f t="shared" si="63"/>
        <v>5</v>
      </c>
      <c r="U101" s="73">
        <f t="shared" si="63"/>
        <v>2</v>
      </c>
      <c r="V101" s="70">
        <f>T101/S101</f>
        <v>0.7142857143</v>
      </c>
      <c r="W101" s="71">
        <f>W44+W63+W82+W100</f>
        <v>6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678</v>
      </c>
      <c r="H111" s="81">
        <f t="shared" si="64"/>
        <v>79</v>
      </c>
      <c r="I111" s="82">
        <f t="shared" si="64"/>
        <v>0.8956406869</v>
      </c>
      <c r="J111" s="81">
        <f t="shared" si="64"/>
        <v>209</v>
      </c>
      <c r="K111" s="81">
        <f t="shared" si="64"/>
        <v>149</v>
      </c>
      <c r="L111" s="81">
        <f t="shared" si="64"/>
        <v>60</v>
      </c>
      <c r="M111" s="82">
        <f t="shared" si="64"/>
        <v>0.7129186603</v>
      </c>
      <c r="N111" s="83">
        <f t="shared" si="64"/>
        <v>14</v>
      </c>
      <c r="O111" s="81">
        <f t="shared" si="64"/>
        <v>103</v>
      </c>
      <c r="P111" s="81">
        <f t="shared" si="64"/>
        <v>52</v>
      </c>
      <c r="Q111" s="81">
        <f t="shared" si="64"/>
        <v>51</v>
      </c>
      <c r="R111" s="82">
        <f t="shared" si="64"/>
        <v>0.5048543689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3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181</v>
      </c>
      <c r="H112" s="85">
        <f t="shared" si="65"/>
        <v>38</v>
      </c>
      <c r="I112" s="86">
        <f t="shared" si="65"/>
        <v>0.8264840183</v>
      </c>
      <c r="J112" s="85">
        <f t="shared" si="65"/>
        <v>43</v>
      </c>
      <c r="K112" s="85">
        <f t="shared" si="65"/>
        <v>38</v>
      </c>
      <c r="L112" s="85">
        <f t="shared" si="65"/>
        <v>5</v>
      </c>
      <c r="M112" s="86">
        <f t="shared" si="65"/>
        <v>0.8837209302</v>
      </c>
      <c r="N112" s="87">
        <f t="shared" si="65"/>
        <v>5</v>
      </c>
      <c r="O112" s="85">
        <f t="shared" si="65"/>
        <v>20</v>
      </c>
      <c r="P112" s="85">
        <f t="shared" si="65"/>
        <v>7</v>
      </c>
      <c r="Q112" s="85">
        <f t="shared" si="65"/>
        <v>13</v>
      </c>
      <c r="R112" s="86">
        <f t="shared" si="65"/>
        <v>0.35</v>
      </c>
      <c r="S112" s="85">
        <f t="shared" si="65"/>
        <v>7</v>
      </c>
      <c r="T112" s="85">
        <f t="shared" si="65"/>
        <v>5</v>
      </c>
      <c r="U112" s="85">
        <f t="shared" si="65"/>
        <v>2</v>
      </c>
      <c r="V112" s="86">
        <f t="shared" si="65"/>
        <v>0.7142857143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179</v>
      </c>
      <c r="H113" s="89">
        <f t="shared" si="66"/>
        <v>70</v>
      </c>
      <c r="I113" s="90">
        <f t="shared" si="66"/>
        <v>0.718875502</v>
      </c>
      <c r="J113" s="89">
        <f t="shared" si="66"/>
        <v>28</v>
      </c>
      <c r="K113" s="89">
        <f t="shared" si="66"/>
        <v>15</v>
      </c>
      <c r="L113" s="89">
        <f t="shared" si="66"/>
        <v>13</v>
      </c>
      <c r="M113" s="90">
        <f t="shared" si="66"/>
        <v>0.5357142857</v>
      </c>
      <c r="N113" s="91">
        <f t="shared" si="66"/>
        <v>8</v>
      </c>
      <c r="O113" s="89">
        <f t="shared" si="66"/>
        <v>20</v>
      </c>
      <c r="P113" s="89">
        <f t="shared" si="66"/>
        <v>17</v>
      </c>
      <c r="Q113" s="89">
        <f t="shared" si="66"/>
        <v>3</v>
      </c>
      <c r="R113" s="90">
        <f t="shared" si="66"/>
        <v>0.85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2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221</v>
      </c>
      <c r="H114" s="94">
        <f t="shared" si="67"/>
        <v>45</v>
      </c>
      <c r="I114" s="95">
        <f t="shared" si="67"/>
        <v>0.8308270677</v>
      </c>
      <c r="J114" s="94">
        <f t="shared" si="67"/>
        <v>40</v>
      </c>
      <c r="K114" s="94">
        <f t="shared" si="67"/>
        <v>11</v>
      </c>
      <c r="L114" s="94">
        <f t="shared" si="67"/>
        <v>29</v>
      </c>
      <c r="M114" s="95">
        <f t="shared" si="67"/>
        <v>0.275</v>
      </c>
      <c r="N114" s="96">
        <f t="shared" si="67"/>
        <v>6</v>
      </c>
      <c r="O114" s="94">
        <f t="shared" si="67"/>
        <v>29</v>
      </c>
      <c r="P114" s="94">
        <f t="shared" si="67"/>
        <v>14</v>
      </c>
      <c r="Q114" s="94">
        <f t="shared" si="67"/>
        <v>15</v>
      </c>
      <c r="R114" s="95">
        <f t="shared" si="67"/>
        <v>0.4827586207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1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1259</v>
      </c>
      <c r="H115" s="69">
        <f t="shared" si="68"/>
        <v>232</v>
      </c>
      <c r="I115" s="70">
        <f t="shared" si="68"/>
        <v>0.8443997317</v>
      </c>
      <c r="J115" s="69">
        <f t="shared" si="68"/>
        <v>320</v>
      </c>
      <c r="K115" s="69">
        <f t="shared" si="68"/>
        <v>213</v>
      </c>
      <c r="L115" s="69">
        <f t="shared" si="68"/>
        <v>107</v>
      </c>
      <c r="M115" s="70">
        <f t="shared" si="68"/>
        <v>0.665625</v>
      </c>
      <c r="N115" s="71">
        <f t="shared" si="68"/>
        <v>33</v>
      </c>
      <c r="O115" s="69">
        <f t="shared" si="68"/>
        <v>172</v>
      </c>
      <c r="P115" s="69">
        <f t="shared" si="68"/>
        <v>90</v>
      </c>
      <c r="Q115" s="69">
        <f t="shared" si="68"/>
        <v>82</v>
      </c>
      <c r="R115" s="70">
        <f t="shared" si="68"/>
        <v>0.523255814</v>
      </c>
      <c r="S115" s="73">
        <f t="shared" si="68"/>
        <v>7</v>
      </c>
      <c r="T115" s="73">
        <f t="shared" si="68"/>
        <v>5</v>
      </c>
      <c r="U115" s="73">
        <f t="shared" si="68"/>
        <v>2</v>
      </c>
      <c r="V115" s="70">
        <f t="shared" si="68"/>
        <v>0.7142857143</v>
      </c>
      <c r="W115" s="71">
        <f t="shared" si="68"/>
        <v>6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1844</v>
      </c>
      <c r="J123" s="8"/>
      <c r="K123" s="9"/>
      <c r="L123" s="105">
        <f>G101+K101+N101</f>
        <v>1505</v>
      </c>
      <c r="M123" s="8"/>
      <c r="N123" s="8"/>
      <c r="O123" s="9"/>
      <c r="P123" s="105">
        <f t="shared" ref="P123:P124" si="69">I123-L123</f>
        <v>339</v>
      </c>
      <c r="Q123" s="8"/>
      <c r="R123" s="9"/>
      <c r="S123" s="106">
        <f t="shared" ref="S123:S125" si="70">L123/I123</f>
        <v>0.8161605206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185</v>
      </c>
      <c r="J124" s="8"/>
      <c r="K124" s="9"/>
      <c r="L124" s="108">
        <f>P101+T101+W101</f>
        <v>101</v>
      </c>
      <c r="M124" s="8"/>
      <c r="N124" s="8"/>
      <c r="O124" s="9"/>
      <c r="P124" s="108">
        <f t="shared" si="69"/>
        <v>84</v>
      </c>
      <c r="Q124" s="8"/>
      <c r="R124" s="9"/>
      <c r="S124" s="109">
        <f t="shared" si="70"/>
        <v>0.5459459459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2029</v>
      </c>
      <c r="J125" s="8"/>
      <c r="K125" s="9"/>
      <c r="L125" s="111">
        <f>SUM(L123:L124)</f>
        <v>1606</v>
      </c>
      <c r="M125" s="8"/>
      <c r="N125" s="8"/>
      <c r="O125" s="9"/>
      <c r="P125" s="111">
        <f>SUM(P123:P124)</f>
        <v>423</v>
      </c>
      <c r="Q125" s="8"/>
      <c r="R125" s="9"/>
      <c r="S125" s="112">
        <f t="shared" si="70"/>
        <v>0.7915229177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2019.0</v>
      </c>
      <c r="G131" s="120">
        <v>883.0</v>
      </c>
      <c r="H131" s="120">
        <f t="shared" ref="H131:H134" si="71">F131-G131</f>
        <v>1136</v>
      </c>
      <c r="I131" s="121">
        <f t="shared" ref="I131:I135" si="72">G131/F131</f>
        <v>0.4373452204</v>
      </c>
      <c r="J131" s="120">
        <v>441.0</v>
      </c>
      <c r="K131" s="120">
        <v>96.0</v>
      </c>
      <c r="L131" s="120">
        <f t="shared" ref="L131:L134" si="73">J131-K131</f>
        <v>345</v>
      </c>
      <c r="M131" s="121">
        <f t="shared" ref="M131:M135" si="74">K131/J131</f>
        <v>0.2176870748</v>
      </c>
    </row>
    <row r="132" ht="14.25" customHeight="1">
      <c r="E132" s="122" t="s">
        <v>70</v>
      </c>
      <c r="F132" s="122">
        <v>1219.0</v>
      </c>
      <c r="G132" s="122">
        <v>412.0</v>
      </c>
      <c r="H132" s="122">
        <f t="shared" si="71"/>
        <v>807</v>
      </c>
      <c r="I132" s="123">
        <f t="shared" si="72"/>
        <v>0.3379819524</v>
      </c>
      <c r="J132" s="122">
        <v>390.0</v>
      </c>
      <c r="K132" s="122">
        <v>38.0</v>
      </c>
      <c r="L132" s="122">
        <f t="shared" si="73"/>
        <v>352</v>
      </c>
      <c r="M132" s="123">
        <f t="shared" si="74"/>
        <v>0.09743589744</v>
      </c>
    </row>
    <row r="133" ht="14.25" customHeight="1">
      <c r="E133" s="124" t="s">
        <v>100</v>
      </c>
      <c r="F133" s="124">
        <v>1178.0</v>
      </c>
      <c r="G133" s="124">
        <v>420.0</v>
      </c>
      <c r="H133" s="124">
        <f t="shared" si="71"/>
        <v>758</v>
      </c>
      <c r="I133" s="125">
        <f t="shared" si="72"/>
        <v>0.3565365025</v>
      </c>
      <c r="J133" s="124">
        <v>321.0</v>
      </c>
      <c r="K133" s="124">
        <v>75.0</v>
      </c>
      <c r="L133" s="124">
        <f t="shared" si="73"/>
        <v>246</v>
      </c>
      <c r="M133" s="125">
        <f t="shared" si="74"/>
        <v>0.2336448598</v>
      </c>
    </row>
    <row r="134" ht="14.25" customHeight="1">
      <c r="E134" s="126" t="s">
        <v>128</v>
      </c>
      <c r="F134" s="126">
        <v>1666.0</v>
      </c>
      <c r="G134" s="126">
        <v>728.0</v>
      </c>
      <c r="H134" s="126">
        <f t="shared" si="71"/>
        <v>938</v>
      </c>
      <c r="I134" s="127">
        <f t="shared" si="72"/>
        <v>0.4369747899</v>
      </c>
      <c r="J134" s="126">
        <v>417.0</v>
      </c>
      <c r="K134" s="126">
        <v>90.0</v>
      </c>
      <c r="L134" s="126">
        <f t="shared" si="73"/>
        <v>327</v>
      </c>
      <c r="M134" s="127">
        <f t="shared" si="74"/>
        <v>0.2158273381</v>
      </c>
    </row>
    <row r="135" ht="14.25" customHeight="1">
      <c r="E135" s="128" t="s">
        <v>160</v>
      </c>
      <c r="F135" s="128">
        <f t="shared" ref="F135:H135" si="75">F131+F132+F133+F134</f>
        <v>6082</v>
      </c>
      <c r="G135" s="128">
        <f t="shared" si="75"/>
        <v>2443</v>
      </c>
      <c r="H135" s="128">
        <f t="shared" si="75"/>
        <v>3639</v>
      </c>
      <c r="I135" s="129">
        <f t="shared" si="72"/>
        <v>0.4016770799</v>
      </c>
      <c r="J135" s="128">
        <f t="shared" ref="J135:L135" si="76">J131+J132+J133+J134</f>
        <v>1569</v>
      </c>
      <c r="K135" s="128">
        <f t="shared" si="76"/>
        <v>299</v>
      </c>
      <c r="L135" s="128">
        <f t="shared" si="76"/>
        <v>1270</v>
      </c>
      <c r="M135" s="129">
        <f t="shared" si="74"/>
        <v>0.1905672403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16.0</v>
      </c>
      <c r="L8" s="21">
        <f t="shared" ref="L8:L9" si="3">J8-K8</f>
        <v>0</v>
      </c>
      <c r="M8" s="23">
        <f t="shared" ref="M8:M9" si="4">K8/J8</f>
        <v>1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38.0</v>
      </c>
      <c r="L9" s="21">
        <f t="shared" si="3"/>
        <v>0</v>
      </c>
      <c r="M9" s="23">
        <f t="shared" si="4"/>
        <v>1</v>
      </c>
      <c r="N9" s="24"/>
      <c r="O9" s="21">
        <v>10.0</v>
      </c>
      <c r="P9" s="22">
        <v>9.0</v>
      </c>
      <c r="Q9" s="21">
        <f>O9-P9</f>
        <v>1</v>
      </c>
      <c r="R9" s="23">
        <f>P9/O9</f>
        <v>0.9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25.0</v>
      </c>
      <c r="H10" s="21">
        <f t="shared" si="1"/>
        <v>3</v>
      </c>
      <c r="I10" s="23">
        <f t="shared" si="2"/>
        <v>0.8928571429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9.0</v>
      </c>
      <c r="Q11" s="21">
        <f>O11-P11</f>
        <v>1</v>
      </c>
      <c r="R11" s="23">
        <f>P11/O11</f>
        <v>0.9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40.0</v>
      </c>
      <c r="L13" s="21">
        <f t="shared" si="7"/>
        <v>0</v>
      </c>
      <c r="M13" s="23">
        <f t="shared" si="8"/>
        <v>1</v>
      </c>
      <c r="N13" s="24">
        <v>8.0</v>
      </c>
      <c r="O13" s="21">
        <v>25.0</v>
      </c>
      <c r="P13" s="22">
        <v>8.0</v>
      </c>
      <c r="Q13" s="21">
        <f>O13-P13</f>
        <v>17</v>
      </c>
      <c r="R13" s="23">
        <f>P13/O13</f>
        <v>0.32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10.0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28.0</v>
      </c>
      <c r="H15" s="21">
        <f t="shared" si="5"/>
        <v>2</v>
      </c>
      <c r="I15" s="23">
        <f t="shared" si="6"/>
        <v>0.9333333333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38.0</v>
      </c>
      <c r="H17" s="21">
        <f t="shared" si="5"/>
        <v>0</v>
      </c>
      <c r="I17" s="23">
        <f t="shared" si="6"/>
        <v>1</v>
      </c>
      <c r="J17" s="21"/>
      <c r="K17" s="22"/>
      <c r="L17" s="21"/>
      <c r="M17" s="23"/>
      <c r="N17" s="24">
        <v>3.0</v>
      </c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>
        <v>7.0</v>
      </c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/>
      <c r="H19" s="21">
        <f t="shared" si="5"/>
        <v>10</v>
      </c>
      <c r="I19" s="23">
        <f t="shared" si="6"/>
        <v>0</v>
      </c>
      <c r="J19" s="21">
        <v>10.0</v>
      </c>
      <c r="K19" s="22">
        <v>9.0</v>
      </c>
      <c r="L19" s="21">
        <f t="shared" ref="L19:L20" si="9">J19-K19</f>
        <v>1</v>
      </c>
      <c r="M19" s="23">
        <f t="shared" ref="M19:M20" si="10">K19/J19</f>
        <v>0.9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7.0</v>
      </c>
      <c r="L20" s="21">
        <f t="shared" si="9"/>
        <v>3</v>
      </c>
      <c r="M20" s="23">
        <f t="shared" si="10"/>
        <v>0.7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/>
      <c r="Q21" s="21">
        <f>O21-P21</f>
        <v>34</v>
      </c>
      <c r="R21" s="23">
        <f>P21/O21</f>
        <v>0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24.0</v>
      </c>
      <c r="H22" s="21">
        <f t="shared" ref="H22:H26" si="11">F22-G22</f>
        <v>5</v>
      </c>
      <c r="I22" s="23">
        <f t="shared" ref="I22:I26" si="12">G22/F22</f>
        <v>0.8275862069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>
        <v>2.0</v>
      </c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5.0</v>
      </c>
      <c r="H24" s="21">
        <f t="shared" si="11"/>
        <v>3</v>
      </c>
      <c r="I24" s="23">
        <f t="shared" si="12"/>
        <v>0.625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12.0</v>
      </c>
      <c r="H25" s="21">
        <f t="shared" si="11"/>
        <v>8</v>
      </c>
      <c r="I25" s="23">
        <f t="shared" si="12"/>
        <v>0.6</v>
      </c>
      <c r="J25" s="21"/>
      <c r="K25" s="22"/>
      <c r="L25" s="21"/>
      <c r="M25" s="23"/>
      <c r="N25" s="24"/>
      <c r="O25" s="21">
        <v>4.0</v>
      </c>
      <c r="P25" s="22">
        <v>3.0</v>
      </c>
      <c r="Q25" s="21">
        <f t="shared" ref="Q25:Q26" si="13">O25-P25</f>
        <v>1</v>
      </c>
      <c r="R25" s="23">
        <f t="shared" ref="R25:R26" si="14">P25/O25</f>
        <v>0.75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3.0</v>
      </c>
      <c r="O26" s="21">
        <v>8.0</v>
      </c>
      <c r="P26" s="22">
        <v>8.0</v>
      </c>
      <c r="Q26" s="21">
        <f t="shared" si="13"/>
        <v>0</v>
      </c>
      <c r="R26" s="23">
        <f t="shared" si="14"/>
        <v>1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4.0</v>
      </c>
      <c r="L27" s="21">
        <f>J27-K27</f>
        <v>6</v>
      </c>
      <c r="M27" s="23">
        <f>K27/J27</f>
        <v>0.4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7.0</v>
      </c>
      <c r="H29" s="21">
        <f t="shared" si="15"/>
        <v>2</v>
      </c>
      <c r="I29" s="23">
        <f t="shared" si="16"/>
        <v>0.7777777778</v>
      </c>
      <c r="J29" s="21"/>
      <c r="K29" s="22"/>
      <c r="L29" s="21"/>
      <c r="M29" s="23"/>
      <c r="N29" s="24"/>
      <c r="O29" s="21">
        <v>3.0</v>
      </c>
      <c r="P29" s="22">
        <v>2.0</v>
      </c>
      <c r="Q29" s="21">
        <f>O29-P29</f>
        <v>1</v>
      </c>
      <c r="R29" s="23">
        <f>P29/O29</f>
        <v>0.6666666667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6.0</v>
      </c>
      <c r="H30" s="21">
        <f t="shared" si="15"/>
        <v>3</v>
      </c>
      <c r="I30" s="23">
        <f t="shared" si="16"/>
        <v>0.6666666667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11.0</v>
      </c>
      <c r="H32" s="21">
        <f t="shared" ref="H32:H36" si="17">F32-G32</f>
        <v>1</v>
      </c>
      <c r="I32" s="23">
        <f t="shared" ref="I32:I36" si="18">G32/F32</f>
        <v>0.9166666667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12.0</v>
      </c>
      <c r="H33" s="21">
        <f t="shared" si="17"/>
        <v>0</v>
      </c>
      <c r="I33" s="23">
        <f t="shared" si="18"/>
        <v>1</v>
      </c>
      <c r="J33" s="21"/>
      <c r="K33" s="22"/>
      <c r="L33" s="21"/>
      <c r="M33" s="23"/>
      <c r="N33" s="24">
        <v>3.0</v>
      </c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8.0</v>
      </c>
      <c r="L34" s="21">
        <f t="shared" ref="L34:L35" si="19">J34-K34</f>
        <v>2</v>
      </c>
      <c r="M34" s="23">
        <f t="shared" ref="M34:M35" si="20">K34/J34</f>
        <v>0.8</v>
      </c>
      <c r="N34" s="24"/>
      <c r="O34" s="21"/>
      <c r="P34" s="22"/>
      <c r="Q34" s="21"/>
      <c r="R34" s="23"/>
      <c r="S34" s="21"/>
      <c r="T34" s="22"/>
      <c r="U34" s="21"/>
      <c r="V34" s="23"/>
      <c r="W34" s="22"/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7.0</v>
      </c>
      <c r="H35" s="21">
        <f t="shared" si="17"/>
        <v>3</v>
      </c>
      <c r="I35" s="23">
        <f t="shared" si="18"/>
        <v>0.7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7.0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9.0</v>
      </c>
      <c r="L37" s="21">
        <f>J37-K37</f>
        <v>11</v>
      </c>
      <c r="M37" s="23">
        <f>K37/J37</f>
        <v>0.45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5.0</v>
      </c>
      <c r="H38" s="21">
        <f>F38-G38</f>
        <v>4</v>
      </c>
      <c r="I38" s="23">
        <f>G38/F38</f>
        <v>0.5555555556</v>
      </c>
      <c r="J38" s="21"/>
      <c r="K38" s="22"/>
      <c r="L38" s="21"/>
      <c r="M38" s="23"/>
      <c r="N38" s="24"/>
      <c r="O38" s="21">
        <v>4.0</v>
      </c>
      <c r="P38" s="22">
        <v>4.0</v>
      </c>
      <c r="Q38" s="21">
        <f>O38-P38</f>
        <v>0</v>
      </c>
      <c r="R38" s="23">
        <f>P38/O38</f>
        <v>1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4.0</v>
      </c>
      <c r="L39" s="21">
        <f>J39-K39</f>
        <v>6</v>
      </c>
      <c r="M39" s="23">
        <f>K39/J39</f>
        <v>0.4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3.0</v>
      </c>
      <c r="H40" s="21">
        <f t="shared" ref="H40:H60" si="21">F40-G40</f>
        <v>7</v>
      </c>
      <c r="I40" s="23">
        <f t="shared" ref="I40:I60" si="22">G40/F40</f>
        <v>0.3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3.0</v>
      </c>
      <c r="L41" s="21">
        <f>J41-K41</f>
        <v>1</v>
      </c>
      <c r="M41" s="23">
        <f>K41/J41</f>
        <v>0.75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3.0</v>
      </c>
      <c r="H42" s="21">
        <f t="shared" si="21"/>
        <v>2</v>
      </c>
      <c r="I42" s="23">
        <f t="shared" si="22"/>
        <v>0.6</v>
      </c>
      <c r="J42" s="21"/>
      <c r="K42" s="22"/>
      <c r="L42" s="21" t="s">
        <v>28</v>
      </c>
      <c r="M42" s="23"/>
      <c r="N42" s="24"/>
      <c r="O42" s="21">
        <v>3.0</v>
      </c>
      <c r="P42" s="22">
        <v>2.0</v>
      </c>
      <c r="Q42" s="21">
        <f>O42-P42</f>
        <v>1</v>
      </c>
      <c r="R42" s="23">
        <f>P42/O42</f>
        <v>0.6666666667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10.0</v>
      </c>
      <c r="H43" s="21">
        <f t="shared" si="21"/>
        <v>0</v>
      </c>
      <c r="I43" s="23">
        <f t="shared" si="22"/>
        <v>1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703</v>
      </c>
      <c r="H44" s="34">
        <f t="shared" si="21"/>
        <v>54</v>
      </c>
      <c r="I44" s="35">
        <f t="shared" si="22"/>
        <v>0.928665786</v>
      </c>
      <c r="J44" s="34">
        <f t="shared" ref="J44:K44" si="24">SUM(J8:J43)</f>
        <v>209</v>
      </c>
      <c r="K44" s="34">
        <f t="shared" si="24"/>
        <v>168</v>
      </c>
      <c r="L44" s="34">
        <f>J44-K44</f>
        <v>41</v>
      </c>
      <c r="M44" s="35">
        <f>K44/J44</f>
        <v>0.8038277512</v>
      </c>
      <c r="N44" s="36">
        <f t="shared" ref="N44:Q44" si="25">SUM(N8:N43)</f>
        <v>43</v>
      </c>
      <c r="O44" s="34">
        <f t="shared" si="25"/>
        <v>103</v>
      </c>
      <c r="P44" s="34">
        <f t="shared" si="25"/>
        <v>45</v>
      </c>
      <c r="Q44" s="34">
        <f t="shared" si="25"/>
        <v>58</v>
      </c>
      <c r="R44" s="35">
        <f t="shared" ref="R44:R46" si="27">P44/O44</f>
        <v>0.4368932039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0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6.0</v>
      </c>
      <c r="H45" s="42">
        <f t="shared" si="21"/>
        <v>2</v>
      </c>
      <c r="I45" s="44">
        <f t="shared" si="22"/>
        <v>0.75</v>
      </c>
      <c r="J45" s="42"/>
      <c r="K45" s="43"/>
      <c r="L45" s="42"/>
      <c r="M45" s="44"/>
      <c r="N45" s="45"/>
      <c r="O45" s="42">
        <v>7.0</v>
      </c>
      <c r="P45" s="43">
        <v>1.0</v>
      </c>
      <c r="Q45" s="42">
        <f t="shared" ref="Q45:Q46" si="28">O45-P45</f>
        <v>6</v>
      </c>
      <c r="R45" s="44">
        <f t="shared" si="27"/>
        <v>0.1428571429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10.0</v>
      </c>
      <c r="H46" s="42">
        <f t="shared" si="21"/>
        <v>0</v>
      </c>
      <c r="I46" s="44">
        <f t="shared" si="22"/>
        <v>1</v>
      </c>
      <c r="J46" s="42"/>
      <c r="K46" s="43"/>
      <c r="L46" s="42"/>
      <c r="M46" s="44"/>
      <c r="N46" s="45">
        <v>1.0</v>
      </c>
      <c r="O46" s="42">
        <v>3.0</v>
      </c>
      <c r="P46" s="43">
        <v>2.0</v>
      </c>
      <c r="Q46" s="42">
        <f t="shared" si="28"/>
        <v>1</v>
      </c>
      <c r="R46" s="44">
        <f t="shared" si="27"/>
        <v>0.6666666667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6.0</v>
      </c>
      <c r="H47" s="42">
        <f t="shared" si="21"/>
        <v>4</v>
      </c>
      <c r="I47" s="44">
        <f t="shared" si="22"/>
        <v>0.6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10.0</v>
      </c>
      <c r="H48" s="42">
        <f t="shared" si="21"/>
        <v>0</v>
      </c>
      <c r="I48" s="44">
        <f t="shared" si="22"/>
        <v>1</v>
      </c>
      <c r="J48" s="42"/>
      <c r="K48" s="43"/>
      <c r="L48" s="42"/>
      <c r="M48" s="44"/>
      <c r="N48" s="45">
        <v>1.0</v>
      </c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10.0</v>
      </c>
      <c r="H49" s="42">
        <f t="shared" si="21"/>
        <v>0</v>
      </c>
      <c r="I49" s="44">
        <f t="shared" si="22"/>
        <v>1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1.0</v>
      </c>
      <c r="H50" s="42">
        <f t="shared" si="21"/>
        <v>5</v>
      </c>
      <c r="I50" s="44">
        <f t="shared" si="22"/>
        <v>0.1666666667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10.0</v>
      </c>
      <c r="L51" s="42">
        <f t="shared" ref="L51:L52" si="29">J51-K51</f>
        <v>0</v>
      </c>
      <c r="M51" s="44">
        <f t="shared" ref="M51:M52" si="30">K51/J51</f>
        <v>1</v>
      </c>
      <c r="N51" s="45">
        <v>1.0</v>
      </c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11.0</v>
      </c>
      <c r="H53" s="42">
        <f t="shared" si="21"/>
        <v>1</v>
      </c>
      <c r="I53" s="44">
        <f t="shared" si="22"/>
        <v>0.9166666667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38.0</v>
      </c>
      <c r="H54" s="42">
        <f t="shared" si="21"/>
        <v>2</v>
      </c>
      <c r="I54" s="44">
        <f t="shared" si="22"/>
        <v>0.95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1.0</v>
      </c>
      <c r="H55" s="42">
        <f t="shared" si="21"/>
        <v>4</v>
      </c>
      <c r="I55" s="44">
        <f t="shared" si="22"/>
        <v>0.2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6.0</v>
      </c>
      <c r="H56" s="42">
        <f t="shared" si="21"/>
        <v>4</v>
      </c>
      <c r="I56" s="44">
        <f t="shared" si="22"/>
        <v>0.6</v>
      </c>
      <c r="J56" s="42"/>
      <c r="K56" s="43"/>
      <c r="L56" s="42"/>
      <c r="M56" s="44"/>
      <c r="N56" s="45"/>
      <c r="O56" s="42">
        <v>2.0</v>
      </c>
      <c r="P56" s="43">
        <v>2.0</v>
      </c>
      <c r="Q56" s="42">
        <f t="shared" ref="Q56:Q57" si="31">O56-P56</f>
        <v>0</v>
      </c>
      <c r="R56" s="44">
        <f t="shared" ref="R56:R57" si="32">P56/O56</f>
        <v>1</v>
      </c>
      <c r="S56" s="42">
        <v>2.0</v>
      </c>
      <c r="T56" s="43">
        <v>1.0</v>
      </c>
      <c r="U56" s="42">
        <f>S56-T56</f>
        <v>1</v>
      </c>
      <c r="V56" s="44">
        <f>T56/S56</f>
        <v>0.5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16.0</v>
      </c>
      <c r="L57" s="42">
        <f>J57-K57</f>
        <v>4</v>
      </c>
      <c r="M57" s="44">
        <f>K57/J57</f>
        <v>0.8</v>
      </c>
      <c r="N57" s="45"/>
      <c r="O57" s="42">
        <v>5.0</v>
      </c>
      <c r="P57" s="43">
        <v>3.0</v>
      </c>
      <c r="Q57" s="42">
        <f t="shared" si="31"/>
        <v>2</v>
      </c>
      <c r="R57" s="44">
        <f t="shared" si="32"/>
        <v>0.6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7.0</v>
      </c>
      <c r="H58" s="42">
        <f t="shared" si="21"/>
        <v>3</v>
      </c>
      <c r="I58" s="44">
        <f t="shared" si="22"/>
        <v>0.7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>
        <v>1.0</v>
      </c>
      <c r="L59" s="42">
        <f>J59-K59</f>
        <v>0</v>
      </c>
      <c r="M59" s="44">
        <f>K59/J59</f>
        <v>1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3.0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10.0</v>
      </c>
      <c r="L61" s="42">
        <f>J61-K61</f>
        <v>0</v>
      </c>
      <c r="M61" s="44">
        <f>K61/J61</f>
        <v>1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9.0</v>
      </c>
      <c r="H62" s="42">
        <f>F62-G62</f>
        <v>1</v>
      </c>
      <c r="I62" s="44">
        <f t="shared" ref="I62:I95" si="34">G62/F62</f>
        <v>0.9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193</v>
      </c>
      <c r="H63" s="34">
        <f t="shared" si="33"/>
        <v>26</v>
      </c>
      <c r="I63" s="35">
        <f t="shared" si="34"/>
        <v>0.8812785388</v>
      </c>
      <c r="J63" s="34">
        <f t="shared" ref="J63:L63" si="35">SUM(J45:J62)</f>
        <v>43</v>
      </c>
      <c r="K63" s="34">
        <f t="shared" si="35"/>
        <v>37</v>
      </c>
      <c r="L63" s="34">
        <f t="shared" si="35"/>
        <v>6</v>
      </c>
      <c r="M63" s="35">
        <f>K63/J63</f>
        <v>0.8604651163</v>
      </c>
      <c r="N63" s="36">
        <f t="shared" ref="N63:P63" si="36">SUM(N45:N62)</f>
        <v>6</v>
      </c>
      <c r="O63" s="34">
        <f t="shared" si="36"/>
        <v>20</v>
      </c>
      <c r="P63" s="34">
        <f t="shared" si="36"/>
        <v>9</v>
      </c>
      <c r="Q63" s="34">
        <f t="shared" ref="Q63:Q64" si="38">O63-P63</f>
        <v>11</v>
      </c>
      <c r="R63" s="35">
        <f t="shared" ref="R63:R64" si="39">P63/O63</f>
        <v>0.45</v>
      </c>
      <c r="S63" s="34">
        <f t="shared" ref="S63:T63" si="37">SUM(S45:S62)</f>
        <v>7</v>
      </c>
      <c r="T63" s="34">
        <f t="shared" si="37"/>
        <v>6</v>
      </c>
      <c r="U63" s="34">
        <f>S63-T63</f>
        <v>1</v>
      </c>
      <c r="V63" s="35">
        <f>T63/S63</f>
        <v>0.8571428571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16.0</v>
      </c>
      <c r="H64" s="51">
        <f t="shared" ref="H64:H81" si="40">F64-G64</f>
        <v>4</v>
      </c>
      <c r="I64" s="53">
        <f t="shared" si="34"/>
        <v>0.8</v>
      </c>
      <c r="J64" s="51"/>
      <c r="K64" s="52"/>
      <c r="L64" s="51"/>
      <c r="M64" s="53"/>
      <c r="N64" s="54"/>
      <c r="O64" s="51">
        <v>3.0</v>
      </c>
      <c r="P64" s="52">
        <v>1.0</v>
      </c>
      <c r="Q64" s="51">
        <f t="shared" si="38"/>
        <v>2</v>
      </c>
      <c r="R64" s="53">
        <f t="shared" si="39"/>
        <v>0.3333333333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9.0</v>
      </c>
      <c r="H65" s="51">
        <f t="shared" si="40"/>
        <v>1</v>
      </c>
      <c r="I65" s="53">
        <f t="shared" si="34"/>
        <v>0.9</v>
      </c>
      <c r="J65" s="51">
        <v>3.0</v>
      </c>
      <c r="K65" s="52"/>
      <c r="L65" s="51">
        <f t="shared" ref="L65:L66" si="41">J65-K65</f>
        <v>3</v>
      </c>
      <c r="M65" s="53">
        <f t="shared" ref="M65:M66" si="42">K65/J65</f>
        <v>0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6.0</v>
      </c>
      <c r="H66" s="51">
        <f t="shared" si="40"/>
        <v>4</v>
      </c>
      <c r="I66" s="53">
        <f t="shared" si="34"/>
        <v>0.6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7.0</v>
      </c>
      <c r="H67" s="51">
        <f t="shared" si="40"/>
        <v>13</v>
      </c>
      <c r="I67" s="53">
        <f t="shared" si="34"/>
        <v>0.35</v>
      </c>
      <c r="J67" s="51"/>
      <c r="K67" s="52"/>
      <c r="L67" s="51"/>
      <c r="M67" s="53"/>
      <c r="N67" s="54"/>
      <c r="O67" s="51">
        <v>2.0</v>
      </c>
      <c r="P67" s="52">
        <v>2.0</v>
      </c>
      <c r="Q67" s="51">
        <f>O67-P67</f>
        <v>0</v>
      </c>
      <c r="R67" s="53">
        <f>P67/O67</f>
        <v>1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6.0</v>
      </c>
      <c r="H69" s="51">
        <f t="shared" si="40"/>
        <v>4</v>
      </c>
      <c r="I69" s="53">
        <f t="shared" si="34"/>
        <v>0.6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11.0</v>
      </c>
      <c r="H70" s="51">
        <f t="shared" si="40"/>
        <v>3</v>
      </c>
      <c r="I70" s="53">
        <f t="shared" si="34"/>
        <v>0.7857142857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1.0</v>
      </c>
      <c r="H71" s="51">
        <f t="shared" si="40"/>
        <v>7</v>
      </c>
      <c r="I71" s="53">
        <f t="shared" si="34"/>
        <v>0.125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8.0</v>
      </c>
      <c r="H72" s="51">
        <f t="shared" si="40"/>
        <v>0</v>
      </c>
      <c r="I72" s="53">
        <f t="shared" si="34"/>
        <v>1</v>
      </c>
      <c r="J72" s="51">
        <v>2.0</v>
      </c>
      <c r="K72" s="52">
        <v>1.0</v>
      </c>
      <c r="L72" s="51">
        <f>J72-K72</f>
        <v>1</v>
      </c>
      <c r="M72" s="53">
        <f>K72/J72</f>
        <v>0.5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11.0</v>
      </c>
      <c r="H73" s="51">
        <f t="shared" si="40"/>
        <v>9</v>
      </c>
      <c r="I73" s="53">
        <f t="shared" si="34"/>
        <v>0.55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4.0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6.0</v>
      </c>
      <c r="H75" s="51">
        <f t="shared" si="40"/>
        <v>0</v>
      </c>
      <c r="I75" s="53">
        <f t="shared" si="34"/>
        <v>1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12.0</v>
      </c>
      <c r="L76" s="51">
        <f>J76-K76</f>
        <v>8</v>
      </c>
      <c r="M76" s="53">
        <f>K76/J76</f>
        <v>0.6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18.0</v>
      </c>
      <c r="H77" s="51">
        <f t="shared" si="40"/>
        <v>1</v>
      </c>
      <c r="I77" s="53">
        <f t="shared" si="34"/>
        <v>0.9473684211</v>
      </c>
      <c r="J77" s="51"/>
      <c r="K77" s="52"/>
      <c r="L77" s="51"/>
      <c r="M77" s="53"/>
      <c r="N77" s="54"/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10.0</v>
      </c>
      <c r="H78" s="51">
        <f t="shared" si="40"/>
        <v>0</v>
      </c>
      <c r="I78" s="53">
        <f t="shared" si="34"/>
        <v>1</v>
      </c>
      <c r="J78" s="51"/>
      <c r="K78" s="52"/>
      <c r="L78" s="51"/>
      <c r="M78" s="53"/>
      <c r="N78" s="54">
        <v>2.0</v>
      </c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25.0</v>
      </c>
      <c r="H79" s="51">
        <f t="shared" si="40"/>
        <v>5</v>
      </c>
      <c r="I79" s="53">
        <f t="shared" si="34"/>
        <v>0.8333333333</v>
      </c>
      <c r="J79" s="51"/>
      <c r="K79" s="52"/>
      <c r="L79" s="51"/>
      <c r="M79" s="53"/>
      <c r="N79" s="54"/>
      <c r="O79" s="51">
        <v>2.0</v>
      </c>
      <c r="P79" s="52">
        <v>2.0</v>
      </c>
      <c r="Q79" s="51">
        <f>O79-P79</f>
        <v>0</v>
      </c>
      <c r="R79" s="53">
        <f>P79/O79</f>
        <v>1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10.0</v>
      </c>
      <c r="H80" s="51">
        <f t="shared" si="40"/>
        <v>0</v>
      </c>
      <c r="I80" s="53">
        <f t="shared" si="34"/>
        <v>1</v>
      </c>
      <c r="J80" s="51"/>
      <c r="K80" s="52"/>
      <c r="L80" s="51"/>
      <c r="M80" s="53"/>
      <c r="N80" s="54">
        <v>2.0</v>
      </c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22.0</v>
      </c>
      <c r="H81" s="51">
        <f t="shared" si="40"/>
        <v>8</v>
      </c>
      <c r="I81" s="53">
        <f t="shared" si="34"/>
        <v>0.7333333333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3.0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190</v>
      </c>
      <c r="H82" s="34">
        <f t="shared" si="45"/>
        <v>59</v>
      </c>
      <c r="I82" s="35">
        <f t="shared" si="34"/>
        <v>0.7630522088</v>
      </c>
      <c r="J82" s="34">
        <f t="shared" ref="J82:K82" si="46">SUM(J64:J81)</f>
        <v>28</v>
      </c>
      <c r="K82" s="34">
        <f t="shared" si="46"/>
        <v>13</v>
      </c>
      <c r="L82" s="34">
        <f>J82-K82</f>
        <v>15</v>
      </c>
      <c r="M82" s="35">
        <f>K82/J82</f>
        <v>0.4642857143</v>
      </c>
      <c r="N82" s="36">
        <f t="shared" ref="N82:P82" si="47">SUM(N64:N81)</f>
        <v>8</v>
      </c>
      <c r="O82" s="34">
        <f t="shared" si="47"/>
        <v>20</v>
      </c>
      <c r="P82" s="34">
        <f t="shared" si="47"/>
        <v>17</v>
      </c>
      <c r="Q82" s="34">
        <f t="shared" si="48"/>
        <v>3</v>
      </c>
      <c r="R82" s="35">
        <f t="shared" si="49"/>
        <v>0.85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3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27.0</v>
      </c>
      <c r="H84" s="63">
        <f t="shared" si="51"/>
        <v>1</v>
      </c>
      <c r="I84" s="65">
        <f t="shared" si="34"/>
        <v>0.9642857143</v>
      </c>
      <c r="J84" s="63"/>
      <c r="K84" s="64"/>
      <c r="L84" s="63"/>
      <c r="M84" s="65"/>
      <c r="N84" s="66"/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>
        <v>1.0</v>
      </c>
      <c r="L85" s="63">
        <f>J85-K85</f>
        <v>4</v>
      </c>
      <c r="M85" s="65">
        <f>K85/J85</f>
        <v>0.2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62.0</v>
      </c>
      <c r="H86" s="63">
        <f t="shared" si="51"/>
        <v>1</v>
      </c>
      <c r="I86" s="65">
        <f t="shared" si="34"/>
        <v>0.9841269841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13.0</v>
      </c>
      <c r="H87" s="63">
        <f t="shared" si="51"/>
        <v>2</v>
      </c>
      <c r="I87" s="65">
        <f t="shared" si="34"/>
        <v>0.8666666667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10.0</v>
      </c>
      <c r="L88" s="63">
        <f>J88-K88</f>
        <v>5</v>
      </c>
      <c r="M88" s="65">
        <f>K88/J88</f>
        <v>0.6666666667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3.0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2.0</v>
      </c>
      <c r="O89" s="63">
        <v>10.0</v>
      </c>
      <c r="P89" s="64">
        <v>0.0</v>
      </c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13.0</v>
      </c>
      <c r="H90" s="63">
        <f t="shared" si="51"/>
        <v>15</v>
      </c>
      <c r="I90" s="65">
        <f t="shared" si="34"/>
        <v>0.4642857143</v>
      </c>
      <c r="J90" s="63"/>
      <c r="K90" s="64"/>
      <c r="L90" s="63"/>
      <c r="M90" s="65"/>
      <c r="N90" s="66"/>
      <c r="O90" s="63">
        <v>7.0</v>
      </c>
      <c r="P90" s="64">
        <v>3.0</v>
      </c>
      <c r="Q90" s="63">
        <f t="shared" si="52"/>
        <v>4</v>
      </c>
      <c r="R90" s="65">
        <f t="shared" si="53"/>
        <v>0.4285714286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7.0</v>
      </c>
      <c r="H91" s="63">
        <f t="shared" si="51"/>
        <v>3</v>
      </c>
      <c r="I91" s="65">
        <f t="shared" si="34"/>
        <v>0.7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7.0</v>
      </c>
      <c r="H92" s="63">
        <f t="shared" si="51"/>
        <v>3</v>
      </c>
      <c r="I92" s="65">
        <f t="shared" si="34"/>
        <v>0.7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9.0</v>
      </c>
      <c r="H93" s="63">
        <f t="shared" si="51"/>
        <v>1</v>
      </c>
      <c r="I93" s="65">
        <f t="shared" si="34"/>
        <v>0.9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10.0</v>
      </c>
      <c r="H94" s="63">
        <f t="shared" si="51"/>
        <v>0</v>
      </c>
      <c r="I94" s="65">
        <f t="shared" si="34"/>
        <v>1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9.0</v>
      </c>
      <c r="H95" s="63">
        <f t="shared" si="51"/>
        <v>0</v>
      </c>
      <c r="I95" s="65">
        <f t="shared" si="34"/>
        <v>1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7.0</v>
      </c>
      <c r="L96" s="63">
        <f>J96-K96</f>
        <v>3</v>
      </c>
      <c r="M96" s="65">
        <f>K96/J96</f>
        <v>0.7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>
        <v>1.0</v>
      </c>
      <c r="O97" s="63">
        <v>2.0</v>
      </c>
      <c r="P97" s="64">
        <v>1.0</v>
      </c>
      <c r="Q97" s="63">
        <f>O97-P97</f>
        <v>1</v>
      </c>
      <c r="R97" s="65">
        <f>P97/O97</f>
        <v>0.5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4.0</v>
      </c>
      <c r="L98" s="63">
        <f>J98-K98</f>
        <v>6</v>
      </c>
      <c r="M98" s="65">
        <f>K98/J98</f>
        <v>0.4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1.0</v>
      </c>
      <c r="O99" s="63">
        <v>2.0</v>
      </c>
      <c r="P99" s="64">
        <v>0.0</v>
      </c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238</v>
      </c>
      <c r="H100" s="69">
        <f t="shared" si="54"/>
        <v>28</v>
      </c>
      <c r="I100" s="70">
        <f t="shared" si="55"/>
        <v>0.8947368421</v>
      </c>
      <c r="J100" s="69">
        <f t="shared" ref="J100:K100" si="56">SUM(J83:J99)</f>
        <v>40</v>
      </c>
      <c r="K100" s="69">
        <f t="shared" si="56"/>
        <v>22</v>
      </c>
      <c r="L100" s="69">
        <f>J100-K100</f>
        <v>18</v>
      </c>
      <c r="M100" s="70">
        <f t="shared" ref="M100:M101" si="61">K100/J100</f>
        <v>0.55</v>
      </c>
      <c r="N100" s="71">
        <f t="shared" ref="N100:Q100" si="57">SUM(N83:N99)</f>
        <v>4</v>
      </c>
      <c r="O100" s="69">
        <f t="shared" si="57"/>
        <v>29</v>
      </c>
      <c r="P100" s="69">
        <f t="shared" si="57"/>
        <v>10</v>
      </c>
      <c r="Q100" s="69">
        <f t="shared" si="57"/>
        <v>19</v>
      </c>
      <c r="R100" s="70">
        <f t="shared" si="58"/>
        <v>0.3448275862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3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1324</v>
      </c>
      <c r="H101" s="69">
        <f t="shared" si="59"/>
        <v>167</v>
      </c>
      <c r="I101" s="70">
        <f t="shared" si="55"/>
        <v>0.8879946345</v>
      </c>
      <c r="J101" s="69">
        <f t="shared" ref="J101:L101" si="60">J44+J63+J82+J100</f>
        <v>320</v>
      </c>
      <c r="K101" s="69">
        <f t="shared" si="60"/>
        <v>240</v>
      </c>
      <c r="L101" s="69">
        <f t="shared" si="60"/>
        <v>80</v>
      </c>
      <c r="M101" s="70">
        <f t="shared" si="61"/>
        <v>0.75</v>
      </c>
      <c r="N101" s="71">
        <f t="shared" ref="N101:Q101" si="62">N44+N63+N82+N100</f>
        <v>61</v>
      </c>
      <c r="O101" s="69">
        <f t="shared" si="62"/>
        <v>172</v>
      </c>
      <c r="P101" s="69">
        <f t="shared" si="62"/>
        <v>81</v>
      </c>
      <c r="Q101" s="69">
        <f t="shared" si="62"/>
        <v>91</v>
      </c>
      <c r="R101" s="70">
        <f t="shared" si="58"/>
        <v>0.4709302326</v>
      </c>
      <c r="S101" s="73">
        <f t="shared" ref="S101:U101" si="63">S44+S63+S82</f>
        <v>7</v>
      </c>
      <c r="T101" s="73">
        <f t="shared" si="63"/>
        <v>6</v>
      </c>
      <c r="U101" s="73">
        <f t="shared" si="63"/>
        <v>1</v>
      </c>
      <c r="V101" s="70">
        <f>T101/S101</f>
        <v>0.8571428571</v>
      </c>
      <c r="W101" s="71">
        <f>W44+W63+W82+W100</f>
        <v>6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703</v>
      </c>
      <c r="H111" s="81">
        <f t="shared" si="64"/>
        <v>54</v>
      </c>
      <c r="I111" s="82">
        <f t="shared" si="64"/>
        <v>0.928665786</v>
      </c>
      <c r="J111" s="81">
        <f t="shared" si="64"/>
        <v>209</v>
      </c>
      <c r="K111" s="81">
        <f t="shared" si="64"/>
        <v>168</v>
      </c>
      <c r="L111" s="81">
        <f t="shared" si="64"/>
        <v>41</v>
      </c>
      <c r="M111" s="82">
        <f t="shared" si="64"/>
        <v>0.8038277512</v>
      </c>
      <c r="N111" s="83">
        <f t="shared" si="64"/>
        <v>43</v>
      </c>
      <c r="O111" s="81">
        <f t="shared" si="64"/>
        <v>103</v>
      </c>
      <c r="P111" s="81">
        <f t="shared" si="64"/>
        <v>45</v>
      </c>
      <c r="Q111" s="81">
        <f t="shared" si="64"/>
        <v>58</v>
      </c>
      <c r="R111" s="82">
        <f t="shared" si="64"/>
        <v>0.4368932039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0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193</v>
      </c>
      <c r="H112" s="85">
        <f t="shared" si="65"/>
        <v>26</v>
      </c>
      <c r="I112" s="86">
        <f t="shared" si="65"/>
        <v>0.8812785388</v>
      </c>
      <c r="J112" s="85">
        <f t="shared" si="65"/>
        <v>43</v>
      </c>
      <c r="K112" s="85">
        <f t="shared" si="65"/>
        <v>37</v>
      </c>
      <c r="L112" s="85">
        <f t="shared" si="65"/>
        <v>6</v>
      </c>
      <c r="M112" s="86">
        <f t="shared" si="65"/>
        <v>0.8604651163</v>
      </c>
      <c r="N112" s="87">
        <f t="shared" si="65"/>
        <v>6</v>
      </c>
      <c r="O112" s="85">
        <f t="shared" si="65"/>
        <v>20</v>
      </c>
      <c r="P112" s="85">
        <f t="shared" si="65"/>
        <v>9</v>
      </c>
      <c r="Q112" s="85">
        <f t="shared" si="65"/>
        <v>11</v>
      </c>
      <c r="R112" s="86">
        <f t="shared" si="65"/>
        <v>0.45</v>
      </c>
      <c r="S112" s="85">
        <f t="shared" si="65"/>
        <v>7</v>
      </c>
      <c r="T112" s="85">
        <f t="shared" si="65"/>
        <v>6</v>
      </c>
      <c r="U112" s="85">
        <f t="shared" si="65"/>
        <v>1</v>
      </c>
      <c r="V112" s="86">
        <f t="shared" si="65"/>
        <v>0.8571428571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190</v>
      </c>
      <c r="H113" s="89">
        <f t="shared" si="66"/>
        <v>59</v>
      </c>
      <c r="I113" s="90">
        <f t="shared" si="66"/>
        <v>0.7630522088</v>
      </c>
      <c r="J113" s="89">
        <f t="shared" si="66"/>
        <v>28</v>
      </c>
      <c r="K113" s="89">
        <f t="shared" si="66"/>
        <v>13</v>
      </c>
      <c r="L113" s="89">
        <f t="shared" si="66"/>
        <v>15</v>
      </c>
      <c r="M113" s="90">
        <f t="shared" si="66"/>
        <v>0.4642857143</v>
      </c>
      <c r="N113" s="91">
        <f t="shared" si="66"/>
        <v>8</v>
      </c>
      <c r="O113" s="89">
        <f t="shared" si="66"/>
        <v>20</v>
      </c>
      <c r="P113" s="89">
        <f t="shared" si="66"/>
        <v>17</v>
      </c>
      <c r="Q113" s="89">
        <f t="shared" si="66"/>
        <v>3</v>
      </c>
      <c r="R113" s="90">
        <f t="shared" si="66"/>
        <v>0.85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3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238</v>
      </c>
      <c r="H114" s="94">
        <f t="shared" si="67"/>
        <v>28</v>
      </c>
      <c r="I114" s="95">
        <f t="shared" si="67"/>
        <v>0.8947368421</v>
      </c>
      <c r="J114" s="94">
        <f t="shared" si="67"/>
        <v>40</v>
      </c>
      <c r="K114" s="94">
        <f t="shared" si="67"/>
        <v>22</v>
      </c>
      <c r="L114" s="94">
        <f t="shared" si="67"/>
        <v>18</v>
      </c>
      <c r="M114" s="95">
        <f t="shared" si="67"/>
        <v>0.55</v>
      </c>
      <c r="N114" s="96">
        <f t="shared" si="67"/>
        <v>4</v>
      </c>
      <c r="O114" s="94">
        <f t="shared" si="67"/>
        <v>29</v>
      </c>
      <c r="P114" s="94">
        <f t="shared" si="67"/>
        <v>10</v>
      </c>
      <c r="Q114" s="94">
        <f t="shared" si="67"/>
        <v>19</v>
      </c>
      <c r="R114" s="95">
        <f t="shared" si="67"/>
        <v>0.3448275862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3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1324</v>
      </c>
      <c r="H115" s="69">
        <f t="shared" si="68"/>
        <v>167</v>
      </c>
      <c r="I115" s="70">
        <f t="shared" si="68"/>
        <v>0.8879946345</v>
      </c>
      <c r="J115" s="69">
        <f t="shared" si="68"/>
        <v>320</v>
      </c>
      <c r="K115" s="69">
        <f t="shared" si="68"/>
        <v>240</v>
      </c>
      <c r="L115" s="69">
        <f t="shared" si="68"/>
        <v>80</v>
      </c>
      <c r="M115" s="70">
        <f t="shared" si="68"/>
        <v>0.75</v>
      </c>
      <c r="N115" s="71">
        <f t="shared" si="68"/>
        <v>61</v>
      </c>
      <c r="O115" s="69">
        <f t="shared" si="68"/>
        <v>172</v>
      </c>
      <c r="P115" s="69">
        <f t="shared" si="68"/>
        <v>81</v>
      </c>
      <c r="Q115" s="69">
        <f t="shared" si="68"/>
        <v>91</v>
      </c>
      <c r="R115" s="70">
        <f t="shared" si="68"/>
        <v>0.4709302326</v>
      </c>
      <c r="S115" s="73">
        <f t="shared" si="68"/>
        <v>7</v>
      </c>
      <c r="T115" s="73">
        <f t="shared" si="68"/>
        <v>6</v>
      </c>
      <c r="U115" s="73">
        <f t="shared" si="68"/>
        <v>1</v>
      </c>
      <c r="V115" s="70">
        <f t="shared" si="68"/>
        <v>0.8571428571</v>
      </c>
      <c r="W115" s="71">
        <f t="shared" si="68"/>
        <v>6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1872</v>
      </c>
      <c r="J123" s="8"/>
      <c r="K123" s="9"/>
      <c r="L123" s="105">
        <f>G101+K101+N101</f>
        <v>1625</v>
      </c>
      <c r="M123" s="8"/>
      <c r="N123" s="8"/>
      <c r="O123" s="9"/>
      <c r="P123" s="105">
        <f t="shared" ref="P123:P124" si="69">I123-L123</f>
        <v>247</v>
      </c>
      <c r="Q123" s="8"/>
      <c r="R123" s="9"/>
      <c r="S123" s="106">
        <f t="shared" ref="S123:S125" si="70">L123/I123</f>
        <v>0.8680555556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185</v>
      </c>
      <c r="J124" s="8"/>
      <c r="K124" s="9"/>
      <c r="L124" s="108">
        <f>P101+T101+W101</f>
        <v>93</v>
      </c>
      <c r="M124" s="8"/>
      <c r="N124" s="8"/>
      <c r="O124" s="9"/>
      <c r="P124" s="108">
        <f t="shared" si="69"/>
        <v>92</v>
      </c>
      <c r="Q124" s="8"/>
      <c r="R124" s="9"/>
      <c r="S124" s="109">
        <f t="shared" si="70"/>
        <v>0.5027027027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2057</v>
      </c>
      <c r="J125" s="8"/>
      <c r="K125" s="9"/>
      <c r="L125" s="111">
        <f>SUM(L123:L124)</f>
        <v>1718</v>
      </c>
      <c r="M125" s="8"/>
      <c r="N125" s="8"/>
      <c r="O125" s="9"/>
      <c r="P125" s="111">
        <f>SUM(P123:P124)</f>
        <v>339</v>
      </c>
      <c r="Q125" s="8"/>
      <c r="R125" s="9"/>
      <c r="S125" s="112">
        <f t="shared" si="70"/>
        <v>0.8351968887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1992.0</v>
      </c>
      <c r="G131" s="120">
        <v>940.0</v>
      </c>
      <c r="H131" s="120">
        <f t="shared" ref="H131:H134" si="71">F131-G131</f>
        <v>1052</v>
      </c>
      <c r="I131" s="121">
        <f t="shared" ref="I131:I135" si="72">G131/F131</f>
        <v>0.4718875502</v>
      </c>
      <c r="J131" s="120">
        <v>433.0</v>
      </c>
      <c r="K131" s="120">
        <v>121.0</v>
      </c>
      <c r="L131" s="120">
        <f t="shared" ref="L131:L134" si="73">J131-K131</f>
        <v>312</v>
      </c>
      <c r="M131" s="121">
        <f t="shared" ref="M131:M135" si="74">K131/J131</f>
        <v>0.2794457275</v>
      </c>
    </row>
    <row r="132" ht="14.25" customHeight="1">
      <c r="E132" s="122" t="s">
        <v>70</v>
      </c>
      <c r="F132" s="122">
        <v>1270.0</v>
      </c>
      <c r="G132" s="122">
        <v>425.0</v>
      </c>
      <c r="H132" s="122">
        <f t="shared" si="71"/>
        <v>845</v>
      </c>
      <c r="I132" s="123">
        <f t="shared" si="72"/>
        <v>0.3346456693</v>
      </c>
      <c r="J132" s="122">
        <v>405.0</v>
      </c>
      <c r="K132" s="122">
        <v>68.0</v>
      </c>
      <c r="L132" s="122">
        <f t="shared" si="73"/>
        <v>337</v>
      </c>
      <c r="M132" s="123">
        <f t="shared" si="74"/>
        <v>0.1679012346</v>
      </c>
    </row>
    <row r="133" ht="14.25" customHeight="1">
      <c r="E133" s="124" t="s">
        <v>100</v>
      </c>
      <c r="F133" s="124">
        <v>1184.0</v>
      </c>
      <c r="G133" s="124">
        <v>453.0</v>
      </c>
      <c r="H133" s="124">
        <f t="shared" si="71"/>
        <v>731</v>
      </c>
      <c r="I133" s="125">
        <f t="shared" si="72"/>
        <v>0.3826013514</v>
      </c>
      <c r="J133" s="124">
        <v>328.0</v>
      </c>
      <c r="K133" s="124">
        <v>94.0</v>
      </c>
      <c r="L133" s="124">
        <f t="shared" si="73"/>
        <v>234</v>
      </c>
      <c r="M133" s="125">
        <f t="shared" si="74"/>
        <v>0.2865853659</v>
      </c>
    </row>
    <row r="134" ht="14.25" customHeight="1">
      <c r="E134" s="126" t="s">
        <v>128</v>
      </c>
      <c r="F134" s="126">
        <v>1756.0</v>
      </c>
      <c r="G134" s="126">
        <v>830.0</v>
      </c>
      <c r="H134" s="126">
        <f t="shared" si="71"/>
        <v>926</v>
      </c>
      <c r="I134" s="127">
        <f t="shared" si="72"/>
        <v>0.4726651481</v>
      </c>
      <c r="J134" s="126">
        <v>429.0</v>
      </c>
      <c r="K134" s="126">
        <v>72.0</v>
      </c>
      <c r="L134" s="126">
        <f t="shared" si="73"/>
        <v>357</v>
      </c>
      <c r="M134" s="127">
        <f t="shared" si="74"/>
        <v>0.1678321678</v>
      </c>
    </row>
    <row r="135" ht="14.25" customHeight="1">
      <c r="E135" s="128" t="s">
        <v>160</v>
      </c>
      <c r="F135" s="128">
        <f t="shared" ref="F135:H135" si="75">F131+F132+F133+F134</f>
        <v>6202</v>
      </c>
      <c r="G135" s="128">
        <f t="shared" si="75"/>
        <v>2648</v>
      </c>
      <c r="H135" s="128">
        <f t="shared" si="75"/>
        <v>3554</v>
      </c>
      <c r="I135" s="129">
        <f t="shared" si="72"/>
        <v>0.4269590455</v>
      </c>
      <c r="J135" s="128">
        <f t="shared" ref="J135:L135" si="76">J131+J132+J133+J134</f>
        <v>1595</v>
      </c>
      <c r="K135" s="128">
        <f t="shared" si="76"/>
        <v>355</v>
      </c>
      <c r="L135" s="128">
        <f t="shared" si="76"/>
        <v>1240</v>
      </c>
      <c r="M135" s="129">
        <f t="shared" si="74"/>
        <v>0.2225705329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15.0</v>
      </c>
      <c r="L8" s="21">
        <f t="shared" ref="L8:L9" si="3">J8-K8</f>
        <v>1</v>
      </c>
      <c r="M8" s="23">
        <f t="shared" ref="M8:M9" si="4">K8/J8</f>
        <v>0.9375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38.0</v>
      </c>
      <c r="L9" s="21">
        <f t="shared" si="3"/>
        <v>0</v>
      </c>
      <c r="M9" s="23">
        <f t="shared" si="4"/>
        <v>1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16.0</v>
      </c>
      <c r="H10" s="21">
        <f t="shared" si="1"/>
        <v>12</v>
      </c>
      <c r="I10" s="23">
        <f t="shared" si="2"/>
        <v>0.5714285714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9.0</v>
      </c>
      <c r="Q11" s="21">
        <f>O11-P11</f>
        <v>1</v>
      </c>
      <c r="R11" s="23">
        <f>P11/O11</f>
        <v>0.9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29.0</v>
      </c>
      <c r="L12" s="21">
        <f t="shared" ref="L12:L13" si="7">J12-K12</f>
        <v>1</v>
      </c>
      <c r="M12" s="23">
        <f t="shared" ref="M12:M13" si="8">K12/J12</f>
        <v>0.9666666667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40.0</v>
      </c>
      <c r="L13" s="21">
        <f t="shared" si="7"/>
        <v>0</v>
      </c>
      <c r="M13" s="23">
        <f t="shared" si="8"/>
        <v>1</v>
      </c>
      <c r="N13" s="24"/>
      <c r="O13" s="21">
        <v>25.0</v>
      </c>
      <c r="P13" s="22">
        <v>6.0</v>
      </c>
      <c r="Q13" s="21">
        <f>O13-P13</f>
        <v>19</v>
      </c>
      <c r="R13" s="23">
        <f>P13/O13</f>
        <v>0.24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43.0</v>
      </c>
      <c r="H14" s="21">
        <f t="shared" si="5"/>
        <v>11</v>
      </c>
      <c r="I14" s="23">
        <f t="shared" si="6"/>
        <v>0.7962962963</v>
      </c>
      <c r="J14" s="21"/>
      <c r="K14" s="22"/>
      <c r="L14" s="21" t="s">
        <v>28</v>
      </c>
      <c r="M14" s="23"/>
      <c r="N14" s="24"/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30.0</v>
      </c>
      <c r="H15" s="21">
        <f t="shared" si="5"/>
        <v>0</v>
      </c>
      <c r="I15" s="23">
        <f t="shared" si="6"/>
        <v>1</v>
      </c>
      <c r="J15" s="21">
        <v>3.0</v>
      </c>
      <c r="K15" s="22">
        <v>1.0</v>
      </c>
      <c r="L15" s="21">
        <f>J15-K15</f>
        <v>2</v>
      </c>
      <c r="M15" s="23">
        <f>K15/J15</f>
        <v>0.3333333333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33.0</v>
      </c>
      <c r="H17" s="21">
        <f t="shared" si="5"/>
        <v>5</v>
      </c>
      <c r="I17" s="23">
        <f t="shared" si="6"/>
        <v>0.8684210526</v>
      </c>
      <c r="J17" s="21"/>
      <c r="K17" s="22"/>
      <c r="L17" s="21"/>
      <c r="M17" s="23"/>
      <c r="N17" s="24"/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39.0</v>
      </c>
      <c r="H18" s="21">
        <f t="shared" si="5"/>
        <v>1</v>
      </c>
      <c r="I18" s="23">
        <f t="shared" si="6"/>
        <v>0.975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8.0</v>
      </c>
      <c r="H19" s="21">
        <f t="shared" si="5"/>
        <v>2</v>
      </c>
      <c r="I19" s="23">
        <f t="shared" si="6"/>
        <v>0.8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8.0</v>
      </c>
      <c r="L20" s="21">
        <f t="shared" si="9"/>
        <v>2</v>
      </c>
      <c r="M20" s="23">
        <f t="shared" si="10"/>
        <v>0.8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27.0</v>
      </c>
      <c r="Q21" s="21">
        <f>O21-P21</f>
        <v>7</v>
      </c>
      <c r="R21" s="23">
        <f>P21/O21</f>
        <v>0.7941176471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25.0</v>
      </c>
      <c r="H22" s="21">
        <f t="shared" ref="H22:H26" si="11">F22-G22</f>
        <v>4</v>
      </c>
      <c r="I22" s="23">
        <f t="shared" ref="I22:I26" si="12">G22/F22</f>
        <v>0.8620689655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>
        <v>4.0</v>
      </c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3.0</v>
      </c>
      <c r="H24" s="21">
        <f t="shared" si="11"/>
        <v>5</v>
      </c>
      <c r="I24" s="23">
        <f t="shared" si="12"/>
        <v>0.375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15.0</v>
      </c>
      <c r="H25" s="21">
        <f t="shared" si="11"/>
        <v>5</v>
      </c>
      <c r="I25" s="23">
        <f t="shared" si="12"/>
        <v>0.75</v>
      </c>
      <c r="J25" s="21"/>
      <c r="K25" s="22"/>
      <c r="L25" s="21"/>
      <c r="M25" s="23"/>
      <c r="N25" s="24"/>
      <c r="O25" s="21">
        <v>4.0</v>
      </c>
      <c r="P25" s="22">
        <v>4.0</v>
      </c>
      <c r="Q25" s="21">
        <f t="shared" ref="Q25:Q26" si="13">O25-P25</f>
        <v>0</v>
      </c>
      <c r="R25" s="23">
        <f t="shared" ref="R25:R26" si="14">P25/O25</f>
        <v>1</v>
      </c>
      <c r="S25" s="21"/>
      <c r="T25" s="22"/>
      <c r="U25" s="21"/>
      <c r="V25" s="23"/>
      <c r="W25" s="22">
        <v>1.0</v>
      </c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7.0</v>
      </c>
      <c r="O26" s="21">
        <v>8.0</v>
      </c>
      <c r="P26" s="22">
        <v>8.0</v>
      </c>
      <c r="Q26" s="21">
        <f t="shared" si="13"/>
        <v>0</v>
      </c>
      <c r="R26" s="23">
        <f t="shared" si="14"/>
        <v>1</v>
      </c>
      <c r="S26" s="21"/>
      <c r="T26" s="22"/>
      <c r="U26" s="21"/>
      <c r="V26" s="23"/>
      <c r="W26" s="22">
        <v>1.0</v>
      </c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7.0</v>
      </c>
      <c r="L27" s="21">
        <f>J27-K27</f>
        <v>3</v>
      </c>
      <c r="M27" s="23">
        <f>K27/J27</f>
        <v>0.7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0.0</v>
      </c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4.0</v>
      </c>
      <c r="H30" s="21">
        <f t="shared" si="15"/>
        <v>5</v>
      </c>
      <c r="I30" s="23">
        <f t="shared" si="16"/>
        <v>0.4444444444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10.0</v>
      </c>
      <c r="H32" s="21">
        <f t="shared" ref="H32:H36" si="17">F32-G32</f>
        <v>2</v>
      </c>
      <c r="I32" s="23">
        <f t="shared" ref="I32:I36" si="18">G32/F32</f>
        <v>0.8333333333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9.0</v>
      </c>
      <c r="H33" s="21">
        <f t="shared" si="17"/>
        <v>3</v>
      </c>
      <c r="I33" s="23">
        <f t="shared" si="18"/>
        <v>0.75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3.0</v>
      </c>
      <c r="L34" s="21">
        <f t="shared" ref="L34:L35" si="19">J34-K34</f>
        <v>7</v>
      </c>
      <c r="M34" s="23">
        <f t="shared" ref="M34:M35" si="20">K34/J34</f>
        <v>0.3</v>
      </c>
      <c r="N34" s="24"/>
      <c r="O34" s="21"/>
      <c r="P34" s="22"/>
      <c r="Q34" s="21"/>
      <c r="R34" s="23"/>
      <c r="S34" s="21"/>
      <c r="T34" s="22"/>
      <c r="U34" s="21"/>
      <c r="V34" s="23"/>
      <c r="W34" s="22"/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9.0</v>
      </c>
      <c r="H35" s="21">
        <f t="shared" si="17"/>
        <v>1</v>
      </c>
      <c r="I35" s="23">
        <f t="shared" si="18"/>
        <v>0.9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3.0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4.0</v>
      </c>
      <c r="L37" s="21">
        <f>J37-K37</f>
        <v>16</v>
      </c>
      <c r="M37" s="23">
        <f>K37/J37</f>
        <v>0.2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7.0</v>
      </c>
      <c r="H38" s="21">
        <f>F38-G38</f>
        <v>2</v>
      </c>
      <c r="I38" s="23">
        <f>G38/F38</f>
        <v>0.7777777778</v>
      </c>
      <c r="J38" s="21"/>
      <c r="K38" s="22"/>
      <c r="L38" s="21"/>
      <c r="M38" s="23"/>
      <c r="N38" s="24"/>
      <c r="O38" s="21">
        <v>4.0</v>
      </c>
      <c r="P38" s="22">
        <v>3.0</v>
      </c>
      <c r="Q38" s="21">
        <f>O38-P38</f>
        <v>1</v>
      </c>
      <c r="R38" s="23">
        <f>P38/O38</f>
        <v>0.75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6.0</v>
      </c>
      <c r="L39" s="21">
        <f>J39-K39</f>
        <v>4</v>
      </c>
      <c r="M39" s="23">
        <f>K39/J39</f>
        <v>0.6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4.0</v>
      </c>
      <c r="H40" s="21">
        <f t="shared" ref="H40:H60" si="21">F40-G40</f>
        <v>6</v>
      </c>
      <c r="I40" s="23">
        <f t="shared" ref="I40:I60" si="22">G40/F40</f>
        <v>0.4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2.0</v>
      </c>
      <c r="L41" s="21">
        <f>J41-K41</f>
        <v>2</v>
      </c>
      <c r="M41" s="23">
        <f>K41/J41</f>
        <v>0.5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5.0</v>
      </c>
      <c r="H42" s="21">
        <f t="shared" si="21"/>
        <v>0</v>
      </c>
      <c r="I42" s="23">
        <f t="shared" si="22"/>
        <v>1</v>
      </c>
      <c r="J42" s="21"/>
      <c r="K42" s="22"/>
      <c r="L42" s="21" t="s">
        <v>28</v>
      </c>
      <c r="M42" s="23"/>
      <c r="N42" s="24"/>
      <c r="O42" s="21">
        <v>3.0</v>
      </c>
      <c r="P42" s="22">
        <v>1.0</v>
      </c>
      <c r="Q42" s="21">
        <f>O42-P42</f>
        <v>2</v>
      </c>
      <c r="R42" s="23">
        <f>P42/O42</f>
        <v>0.3333333333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10.0</v>
      </c>
      <c r="H43" s="21">
        <f t="shared" si="21"/>
        <v>0</v>
      </c>
      <c r="I43" s="23">
        <f t="shared" si="22"/>
        <v>1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683</v>
      </c>
      <c r="H44" s="34">
        <f t="shared" si="21"/>
        <v>74</v>
      </c>
      <c r="I44" s="35">
        <f t="shared" si="22"/>
        <v>0.9022457067</v>
      </c>
      <c r="J44" s="34">
        <f t="shared" ref="J44:K44" si="24">SUM(J8:J43)</f>
        <v>209</v>
      </c>
      <c r="K44" s="34">
        <f t="shared" si="24"/>
        <v>153</v>
      </c>
      <c r="L44" s="34">
        <f>J44-K44</f>
        <v>56</v>
      </c>
      <c r="M44" s="35">
        <f>K44/J44</f>
        <v>0.7320574163</v>
      </c>
      <c r="N44" s="36">
        <f t="shared" ref="N44:Q44" si="25">SUM(N8:N43)</f>
        <v>14</v>
      </c>
      <c r="O44" s="34">
        <f t="shared" si="25"/>
        <v>103</v>
      </c>
      <c r="P44" s="34">
        <f t="shared" si="25"/>
        <v>68</v>
      </c>
      <c r="Q44" s="34">
        <f t="shared" si="25"/>
        <v>35</v>
      </c>
      <c r="R44" s="35">
        <f t="shared" ref="R44:R46" si="27">P44/O44</f>
        <v>0.6601941748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2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3.0</v>
      </c>
      <c r="O45" s="42">
        <v>7.0</v>
      </c>
      <c r="P45" s="43">
        <v>4.0</v>
      </c>
      <c r="Q45" s="42">
        <f t="shared" ref="Q45:Q46" si="28">O45-P45</f>
        <v>3</v>
      </c>
      <c r="R45" s="44">
        <f t="shared" si="27"/>
        <v>0.5714285714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10.0</v>
      </c>
      <c r="H46" s="42">
        <f t="shared" si="21"/>
        <v>0</v>
      </c>
      <c r="I46" s="44">
        <f t="shared" si="22"/>
        <v>1</v>
      </c>
      <c r="J46" s="42"/>
      <c r="K46" s="43"/>
      <c r="L46" s="42"/>
      <c r="M46" s="44"/>
      <c r="N46" s="45"/>
      <c r="O46" s="42">
        <v>3.0</v>
      </c>
      <c r="P46" s="43">
        <v>2.0</v>
      </c>
      <c r="Q46" s="42">
        <f t="shared" si="28"/>
        <v>1</v>
      </c>
      <c r="R46" s="44">
        <f t="shared" si="27"/>
        <v>0.6666666667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8.0</v>
      </c>
      <c r="H47" s="42">
        <f t="shared" si="21"/>
        <v>2</v>
      </c>
      <c r="I47" s="44">
        <f t="shared" si="22"/>
        <v>0.8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9.0</v>
      </c>
      <c r="H48" s="42">
        <f t="shared" si="21"/>
        <v>1</v>
      </c>
      <c r="I48" s="44">
        <f t="shared" si="22"/>
        <v>0.9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9.0</v>
      </c>
      <c r="H49" s="42">
        <f t="shared" si="21"/>
        <v>1</v>
      </c>
      <c r="I49" s="44">
        <f t="shared" si="22"/>
        <v>0.9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1.0</v>
      </c>
      <c r="H50" s="42">
        <f t="shared" si="21"/>
        <v>5</v>
      </c>
      <c r="I50" s="44">
        <f t="shared" si="22"/>
        <v>0.1666666667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7.0</v>
      </c>
      <c r="L51" s="42">
        <f t="shared" ref="L51:L52" si="29">J51-K51</f>
        <v>3</v>
      </c>
      <c r="M51" s="44">
        <f t="shared" ref="M51:M52" si="30">K51/J51</f>
        <v>0.7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12.0</v>
      </c>
      <c r="H53" s="42">
        <f t="shared" si="21"/>
        <v>0</v>
      </c>
      <c r="I53" s="44">
        <f t="shared" si="22"/>
        <v>1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5.0</v>
      </c>
      <c r="U53" s="42">
        <f>S53-T53</f>
        <v>0</v>
      </c>
      <c r="V53" s="44">
        <f>T53/S53</f>
        <v>1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28.0</v>
      </c>
      <c r="H54" s="42">
        <f t="shared" si="21"/>
        <v>12</v>
      </c>
      <c r="I54" s="44">
        <f t="shared" si="22"/>
        <v>0.7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1.0</v>
      </c>
      <c r="H55" s="42">
        <f t="shared" si="21"/>
        <v>4</v>
      </c>
      <c r="I55" s="44">
        <f t="shared" si="22"/>
        <v>0.2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7.0</v>
      </c>
      <c r="H56" s="42">
        <f t="shared" si="21"/>
        <v>3</v>
      </c>
      <c r="I56" s="44">
        <f t="shared" si="22"/>
        <v>0.7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18.0</v>
      </c>
      <c r="L57" s="42">
        <f>J57-K57</f>
        <v>2</v>
      </c>
      <c r="M57" s="44">
        <f>K57/J57</f>
        <v>0.9</v>
      </c>
      <c r="N57" s="45"/>
      <c r="O57" s="42">
        <v>5.0</v>
      </c>
      <c r="P57" s="43">
        <v>3.0</v>
      </c>
      <c r="Q57" s="42">
        <f t="shared" si="31"/>
        <v>2</v>
      </c>
      <c r="R57" s="44">
        <f t="shared" si="32"/>
        <v>0.6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8.0</v>
      </c>
      <c r="H58" s="42">
        <f t="shared" si="21"/>
        <v>2</v>
      </c>
      <c r="I58" s="44">
        <f t="shared" si="22"/>
        <v>0.8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3.0</v>
      </c>
      <c r="H59" s="42">
        <f t="shared" si="21"/>
        <v>2</v>
      </c>
      <c r="I59" s="44">
        <f t="shared" si="22"/>
        <v>0.6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4.0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9.0</v>
      </c>
      <c r="L61" s="42">
        <f>J61-K61</f>
        <v>1</v>
      </c>
      <c r="M61" s="44">
        <f>K61/J61</f>
        <v>0.9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10.0</v>
      </c>
      <c r="H62" s="42">
        <f>F62-G62</f>
        <v>0</v>
      </c>
      <c r="I62" s="44">
        <f t="shared" ref="I62:I95" si="34">G62/F62</f>
        <v>1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187</v>
      </c>
      <c r="H63" s="34">
        <f t="shared" si="33"/>
        <v>32</v>
      </c>
      <c r="I63" s="35">
        <f t="shared" si="34"/>
        <v>0.8538812785</v>
      </c>
      <c r="J63" s="34">
        <f t="shared" ref="J63:L63" si="35">SUM(J45:J62)</f>
        <v>43</v>
      </c>
      <c r="K63" s="34">
        <f t="shared" si="35"/>
        <v>34</v>
      </c>
      <c r="L63" s="34">
        <f t="shared" si="35"/>
        <v>9</v>
      </c>
      <c r="M63" s="35">
        <f>K63/J63</f>
        <v>0.7906976744</v>
      </c>
      <c r="N63" s="36">
        <f t="shared" ref="N63:P63" si="36">SUM(N45:N62)</f>
        <v>7</v>
      </c>
      <c r="O63" s="34">
        <f t="shared" si="36"/>
        <v>20</v>
      </c>
      <c r="P63" s="34">
        <f t="shared" si="36"/>
        <v>10</v>
      </c>
      <c r="Q63" s="34">
        <f t="shared" ref="Q63:Q64" si="38">O63-P63</f>
        <v>10</v>
      </c>
      <c r="R63" s="35">
        <f t="shared" ref="R63:R64" si="39">P63/O63</f>
        <v>0.5</v>
      </c>
      <c r="S63" s="34">
        <f t="shared" ref="S63:T63" si="37">SUM(S45:S62)</f>
        <v>7</v>
      </c>
      <c r="T63" s="34">
        <f t="shared" si="37"/>
        <v>5</v>
      </c>
      <c r="U63" s="34">
        <f>S63-T63</f>
        <v>2</v>
      </c>
      <c r="V63" s="35">
        <f>T63/S63</f>
        <v>0.7142857143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16.0</v>
      </c>
      <c r="H64" s="51">
        <f t="shared" ref="H64:H81" si="40">F64-G64</f>
        <v>4</v>
      </c>
      <c r="I64" s="53">
        <f t="shared" si="34"/>
        <v>0.8</v>
      </c>
      <c r="J64" s="51"/>
      <c r="K64" s="52"/>
      <c r="L64" s="51"/>
      <c r="M64" s="53"/>
      <c r="N64" s="54"/>
      <c r="O64" s="51">
        <v>3.0</v>
      </c>
      <c r="P64" s="52">
        <v>1.0</v>
      </c>
      <c r="Q64" s="51">
        <f t="shared" si="38"/>
        <v>2</v>
      </c>
      <c r="R64" s="53">
        <f t="shared" si="39"/>
        <v>0.3333333333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/>
      <c r="L65" s="51">
        <f t="shared" ref="L65:L66" si="41">J65-K65</f>
        <v>3</v>
      </c>
      <c r="M65" s="53">
        <f t="shared" ref="M65:M66" si="42">K65/J65</f>
        <v>0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7.0</v>
      </c>
      <c r="H66" s="51">
        <f t="shared" si="40"/>
        <v>3</v>
      </c>
      <c r="I66" s="53">
        <f t="shared" si="34"/>
        <v>0.7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11.0</v>
      </c>
      <c r="H67" s="51">
        <f t="shared" si="40"/>
        <v>9</v>
      </c>
      <c r="I67" s="53">
        <f t="shared" si="34"/>
        <v>0.55</v>
      </c>
      <c r="J67" s="51"/>
      <c r="K67" s="52"/>
      <c r="L67" s="51"/>
      <c r="M67" s="53"/>
      <c r="N67" s="54"/>
      <c r="O67" s="51">
        <v>2.0</v>
      </c>
      <c r="P67" s="52">
        <v>1.0</v>
      </c>
      <c r="Q67" s="51">
        <f>O67-P67</f>
        <v>1</v>
      </c>
      <c r="R67" s="53">
        <f>P67/O67</f>
        <v>0.5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>
        <v>2.0</v>
      </c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10.0</v>
      </c>
      <c r="H69" s="51">
        <f t="shared" si="40"/>
        <v>0</v>
      </c>
      <c r="I69" s="53">
        <f t="shared" si="34"/>
        <v>1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8.0</v>
      </c>
      <c r="H70" s="51">
        <f t="shared" si="40"/>
        <v>6</v>
      </c>
      <c r="I70" s="53">
        <f t="shared" si="34"/>
        <v>0.5714285714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2.0</v>
      </c>
      <c r="H71" s="51">
        <f t="shared" si="40"/>
        <v>6</v>
      </c>
      <c r="I71" s="53">
        <f t="shared" si="34"/>
        <v>0.25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8.0</v>
      </c>
      <c r="H72" s="51">
        <f t="shared" si="40"/>
        <v>0</v>
      </c>
      <c r="I72" s="53">
        <f t="shared" si="34"/>
        <v>1</v>
      </c>
      <c r="J72" s="51">
        <v>2.0</v>
      </c>
      <c r="K72" s="52">
        <v>1.0</v>
      </c>
      <c r="L72" s="51">
        <f>J72-K72</f>
        <v>1</v>
      </c>
      <c r="M72" s="53">
        <f>K72/J72</f>
        <v>0.5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12.0</v>
      </c>
      <c r="H73" s="51">
        <f t="shared" si="40"/>
        <v>8</v>
      </c>
      <c r="I73" s="53">
        <f t="shared" si="34"/>
        <v>0.6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2.0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3.0</v>
      </c>
      <c r="H75" s="51">
        <f t="shared" si="40"/>
        <v>3</v>
      </c>
      <c r="I75" s="53">
        <f t="shared" si="34"/>
        <v>0.5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8.0</v>
      </c>
      <c r="L76" s="51">
        <f>J76-K76</f>
        <v>12</v>
      </c>
      <c r="M76" s="53">
        <f>K76/J76</f>
        <v>0.4</v>
      </c>
      <c r="N76" s="54"/>
      <c r="O76" s="51">
        <v>6.0</v>
      </c>
      <c r="P76" s="52">
        <v>6.0</v>
      </c>
      <c r="Q76" s="51">
        <f t="shared" ref="Q76:Q77" si="43">O76-P76</f>
        <v>0</v>
      </c>
      <c r="R76" s="53">
        <f t="shared" ref="R76:R77" si="44">P76/O76</f>
        <v>1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2.0</v>
      </c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6.0</v>
      </c>
      <c r="H78" s="51">
        <f t="shared" si="40"/>
        <v>4</v>
      </c>
      <c r="I78" s="53">
        <f t="shared" si="34"/>
        <v>0.6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28.0</v>
      </c>
      <c r="H79" s="51">
        <f t="shared" si="40"/>
        <v>2</v>
      </c>
      <c r="I79" s="53">
        <f t="shared" si="34"/>
        <v>0.9333333333</v>
      </c>
      <c r="J79" s="51"/>
      <c r="K79" s="52"/>
      <c r="L79" s="51"/>
      <c r="M79" s="53"/>
      <c r="N79" s="54"/>
      <c r="O79" s="51">
        <v>2.0</v>
      </c>
      <c r="P79" s="52">
        <v>2.0</v>
      </c>
      <c r="Q79" s="51">
        <f>O79-P79</f>
        <v>0</v>
      </c>
      <c r="R79" s="53">
        <f>P79/O79</f>
        <v>1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10.0</v>
      </c>
      <c r="H80" s="51">
        <f t="shared" si="40"/>
        <v>0</v>
      </c>
      <c r="I80" s="53">
        <f t="shared" si="34"/>
        <v>1</v>
      </c>
      <c r="J80" s="51"/>
      <c r="K80" s="52"/>
      <c r="L80" s="51"/>
      <c r="M80" s="53"/>
      <c r="N80" s="54">
        <v>3.0</v>
      </c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26.0</v>
      </c>
      <c r="H81" s="51">
        <f t="shared" si="40"/>
        <v>4</v>
      </c>
      <c r="I81" s="53">
        <f t="shared" si="34"/>
        <v>0.8666666667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3.0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200</v>
      </c>
      <c r="H82" s="34">
        <f t="shared" si="45"/>
        <v>49</v>
      </c>
      <c r="I82" s="35">
        <f t="shared" si="34"/>
        <v>0.8032128514</v>
      </c>
      <c r="J82" s="34">
        <f t="shared" ref="J82:K82" si="46">SUM(J64:J81)</f>
        <v>28</v>
      </c>
      <c r="K82" s="34">
        <f t="shared" si="46"/>
        <v>9</v>
      </c>
      <c r="L82" s="34">
        <f>J82-K82</f>
        <v>19</v>
      </c>
      <c r="M82" s="35">
        <f>K82/J82</f>
        <v>0.3214285714</v>
      </c>
      <c r="N82" s="36">
        <f t="shared" ref="N82:P82" si="47">SUM(N64:N81)</f>
        <v>9</v>
      </c>
      <c r="O82" s="34">
        <f t="shared" si="47"/>
        <v>20</v>
      </c>
      <c r="P82" s="34">
        <f t="shared" si="47"/>
        <v>16</v>
      </c>
      <c r="Q82" s="34">
        <f t="shared" si="48"/>
        <v>4</v>
      </c>
      <c r="R82" s="35">
        <f t="shared" si="49"/>
        <v>0.8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3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>
        <v>1.0</v>
      </c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4.0</v>
      </c>
      <c r="H85" s="63">
        <f t="shared" si="51"/>
        <v>1</v>
      </c>
      <c r="I85" s="65">
        <f t="shared" si="34"/>
        <v>0.8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61.0</v>
      </c>
      <c r="H86" s="63">
        <f t="shared" si="51"/>
        <v>2</v>
      </c>
      <c r="I86" s="65">
        <f t="shared" si="34"/>
        <v>0.9682539683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4.0</v>
      </c>
      <c r="L88" s="63">
        <f>J88-K88</f>
        <v>11</v>
      </c>
      <c r="M88" s="65">
        <f>K88/J88</f>
        <v>0.2666666667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2.0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4.0</v>
      </c>
      <c r="O89" s="63">
        <v>10.0</v>
      </c>
      <c r="P89" s="64">
        <v>1.0</v>
      </c>
      <c r="Q89" s="63">
        <f t="shared" si="52"/>
        <v>9</v>
      </c>
      <c r="R89" s="65">
        <f t="shared" si="53"/>
        <v>0.1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9.0</v>
      </c>
      <c r="H90" s="63">
        <f t="shared" si="51"/>
        <v>19</v>
      </c>
      <c r="I90" s="65">
        <f t="shared" si="34"/>
        <v>0.3214285714</v>
      </c>
      <c r="J90" s="63"/>
      <c r="K90" s="64"/>
      <c r="L90" s="63"/>
      <c r="M90" s="65"/>
      <c r="N90" s="66"/>
      <c r="O90" s="63">
        <v>7.0</v>
      </c>
      <c r="P90" s="64">
        <v>3.0</v>
      </c>
      <c r="Q90" s="63">
        <f t="shared" si="52"/>
        <v>4</v>
      </c>
      <c r="R90" s="65">
        <f t="shared" si="53"/>
        <v>0.4285714286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6.0</v>
      </c>
      <c r="H91" s="63">
        <f t="shared" si="51"/>
        <v>4</v>
      </c>
      <c r="I91" s="65">
        <f t="shared" si="34"/>
        <v>0.6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8.0</v>
      </c>
      <c r="H92" s="63">
        <f t="shared" si="51"/>
        <v>2</v>
      </c>
      <c r="I92" s="65">
        <f t="shared" si="34"/>
        <v>0.8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10.0</v>
      </c>
      <c r="H93" s="63">
        <f t="shared" si="51"/>
        <v>0</v>
      </c>
      <c r="I93" s="65">
        <f t="shared" si="34"/>
        <v>1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10.0</v>
      </c>
      <c r="H94" s="63">
        <f t="shared" si="51"/>
        <v>0</v>
      </c>
      <c r="I94" s="65">
        <f t="shared" si="34"/>
        <v>1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9.0</v>
      </c>
      <c r="H95" s="63">
        <f t="shared" si="51"/>
        <v>0</v>
      </c>
      <c r="I95" s="65">
        <f t="shared" si="34"/>
        <v>1</v>
      </c>
      <c r="J95" s="63"/>
      <c r="K95" s="64"/>
      <c r="L95" s="63"/>
      <c r="M95" s="65"/>
      <c r="N95" s="66">
        <v>1.0</v>
      </c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3.0</v>
      </c>
      <c r="L96" s="63">
        <f>J96-K96</f>
        <v>7</v>
      </c>
      <c r="M96" s="65">
        <f>K96/J96</f>
        <v>0.3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/>
      <c r="O97" s="63">
        <v>2.0</v>
      </c>
      <c r="P97" s="64">
        <v>0.0</v>
      </c>
      <c r="Q97" s="63">
        <f>O97-P97</f>
        <v>2</v>
      </c>
      <c r="R97" s="65">
        <f>P97/O97</f>
        <v>0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1.0</v>
      </c>
      <c r="L98" s="63">
        <f>J98-K98</f>
        <v>9</v>
      </c>
      <c r="M98" s="65">
        <f>K98/J98</f>
        <v>0.1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9.0</v>
      </c>
      <c r="O99" s="63">
        <v>2.0</v>
      </c>
      <c r="P99" s="64">
        <v>0.0</v>
      </c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233</v>
      </c>
      <c r="H100" s="69">
        <f t="shared" si="54"/>
        <v>33</v>
      </c>
      <c r="I100" s="70">
        <f t="shared" si="55"/>
        <v>0.8759398496</v>
      </c>
      <c r="J100" s="69">
        <f t="shared" ref="J100:K100" si="56">SUM(J83:J99)</f>
        <v>40</v>
      </c>
      <c r="K100" s="69">
        <f t="shared" si="56"/>
        <v>8</v>
      </c>
      <c r="L100" s="69">
        <f>J100-K100</f>
        <v>32</v>
      </c>
      <c r="M100" s="70">
        <f t="shared" ref="M100:M101" si="61">K100/J100</f>
        <v>0.2</v>
      </c>
      <c r="N100" s="71">
        <f t="shared" ref="N100:Q100" si="57">SUM(N83:N99)</f>
        <v>15</v>
      </c>
      <c r="O100" s="69">
        <f t="shared" si="57"/>
        <v>29</v>
      </c>
      <c r="P100" s="69">
        <f t="shared" si="57"/>
        <v>10</v>
      </c>
      <c r="Q100" s="69">
        <f t="shared" si="57"/>
        <v>19</v>
      </c>
      <c r="R100" s="70">
        <f t="shared" si="58"/>
        <v>0.3448275862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2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1303</v>
      </c>
      <c r="H101" s="69">
        <f t="shared" si="59"/>
        <v>188</v>
      </c>
      <c r="I101" s="70">
        <f t="shared" si="55"/>
        <v>0.8739101274</v>
      </c>
      <c r="J101" s="69">
        <f t="shared" ref="J101:L101" si="60">J44+J63+J82+J100</f>
        <v>320</v>
      </c>
      <c r="K101" s="69">
        <f t="shared" si="60"/>
        <v>204</v>
      </c>
      <c r="L101" s="69">
        <f t="shared" si="60"/>
        <v>116</v>
      </c>
      <c r="M101" s="70">
        <f t="shared" si="61"/>
        <v>0.6375</v>
      </c>
      <c r="N101" s="71">
        <f t="shared" ref="N101:Q101" si="62">N44+N63+N82+N100</f>
        <v>45</v>
      </c>
      <c r="O101" s="69">
        <f t="shared" si="62"/>
        <v>172</v>
      </c>
      <c r="P101" s="69">
        <f t="shared" si="62"/>
        <v>104</v>
      </c>
      <c r="Q101" s="69">
        <f t="shared" si="62"/>
        <v>68</v>
      </c>
      <c r="R101" s="70">
        <f t="shared" si="58"/>
        <v>0.6046511628</v>
      </c>
      <c r="S101" s="73">
        <f t="shared" ref="S101:U101" si="63">S44+S63+S82</f>
        <v>7</v>
      </c>
      <c r="T101" s="73">
        <f t="shared" si="63"/>
        <v>5</v>
      </c>
      <c r="U101" s="73">
        <f t="shared" si="63"/>
        <v>2</v>
      </c>
      <c r="V101" s="70">
        <f>T101/S101</f>
        <v>0.7142857143</v>
      </c>
      <c r="W101" s="71">
        <f>W44+W63+W82+W100</f>
        <v>7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683</v>
      </c>
      <c r="H111" s="81">
        <f t="shared" si="64"/>
        <v>74</v>
      </c>
      <c r="I111" s="82">
        <f t="shared" si="64"/>
        <v>0.9022457067</v>
      </c>
      <c r="J111" s="81">
        <f t="shared" si="64"/>
        <v>209</v>
      </c>
      <c r="K111" s="81">
        <f t="shared" si="64"/>
        <v>153</v>
      </c>
      <c r="L111" s="81">
        <f t="shared" si="64"/>
        <v>56</v>
      </c>
      <c r="M111" s="82">
        <f t="shared" si="64"/>
        <v>0.7320574163</v>
      </c>
      <c r="N111" s="83">
        <f t="shared" si="64"/>
        <v>14</v>
      </c>
      <c r="O111" s="81">
        <f t="shared" si="64"/>
        <v>103</v>
      </c>
      <c r="P111" s="81">
        <f t="shared" si="64"/>
        <v>68</v>
      </c>
      <c r="Q111" s="81">
        <f t="shared" si="64"/>
        <v>35</v>
      </c>
      <c r="R111" s="82">
        <f t="shared" si="64"/>
        <v>0.6601941748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2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187</v>
      </c>
      <c r="H112" s="85">
        <f t="shared" si="65"/>
        <v>32</v>
      </c>
      <c r="I112" s="86">
        <f t="shared" si="65"/>
        <v>0.8538812785</v>
      </c>
      <c r="J112" s="85">
        <f t="shared" si="65"/>
        <v>43</v>
      </c>
      <c r="K112" s="85">
        <f t="shared" si="65"/>
        <v>34</v>
      </c>
      <c r="L112" s="85">
        <f t="shared" si="65"/>
        <v>9</v>
      </c>
      <c r="M112" s="86">
        <f t="shared" si="65"/>
        <v>0.7906976744</v>
      </c>
      <c r="N112" s="87">
        <f t="shared" si="65"/>
        <v>7</v>
      </c>
      <c r="O112" s="85">
        <f t="shared" si="65"/>
        <v>20</v>
      </c>
      <c r="P112" s="85">
        <f t="shared" si="65"/>
        <v>10</v>
      </c>
      <c r="Q112" s="85">
        <f t="shared" si="65"/>
        <v>10</v>
      </c>
      <c r="R112" s="86">
        <f t="shared" si="65"/>
        <v>0.5</v>
      </c>
      <c r="S112" s="85">
        <f t="shared" si="65"/>
        <v>7</v>
      </c>
      <c r="T112" s="85">
        <f t="shared" si="65"/>
        <v>5</v>
      </c>
      <c r="U112" s="85">
        <f t="shared" si="65"/>
        <v>2</v>
      </c>
      <c r="V112" s="86">
        <f t="shared" si="65"/>
        <v>0.7142857143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200</v>
      </c>
      <c r="H113" s="89">
        <f t="shared" si="66"/>
        <v>49</v>
      </c>
      <c r="I113" s="90">
        <f t="shared" si="66"/>
        <v>0.8032128514</v>
      </c>
      <c r="J113" s="89">
        <f t="shared" si="66"/>
        <v>28</v>
      </c>
      <c r="K113" s="89">
        <f t="shared" si="66"/>
        <v>9</v>
      </c>
      <c r="L113" s="89">
        <f t="shared" si="66"/>
        <v>19</v>
      </c>
      <c r="M113" s="90">
        <f t="shared" si="66"/>
        <v>0.3214285714</v>
      </c>
      <c r="N113" s="91">
        <f t="shared" si="66"/>
        <v>9</v>
      </c>
      <c r="O113" s="89">
        <f t="shared" si="66"/>
        <v>20</v>
      </c>
      <c r="P113" s="89">
        <f t="shared" si="66"/>
        <v>16</v>
      </c>
      <c r="Q113" s="89">
        <f t="shared" si="66"/>
        <v>4</v>
      </c>
      <c r="R113" s="90">
        <f t="shared" si="66"/>
        <v>0.8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3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233</v>
      </c>
      <c r="H114" s="94">
        <f t="shared" si="67"/>
        <v>33</v>
      </c>
      <c r="I114" s="95">
        <f t="shared" si="67"/>
        <v>0.8759398496</v>
      </c>
      <c r="J114" s="94">
        <f t="shared" si="67"/>
        <v>40</v>
      </c>
      <c r="K114" s="94">
        <f t="shared" si="67"/>
        <v>8</v>
      </c>
      <c r="L114" s="94">
        <f t="shared" si="67"/>
        <v>32</v>
      </c>
      <c r="M114" s="95">
        <f t="shared" si="67"/>
        <v>0.2</v>
      </c>
      <c r="N114" s="96">
        <f t="shared" si="67"/>
        <v>15</v>
      </c>
      <c r="O114" s="94">
        <f t="shared" si="67"/>
        <v>29</v>
      </c>
      <c r="P114" s="94">
        <f t="shared" si="67"/>
        <v>10</v>
      </c>
      <c r="Q114" s="94">
        <f t="shared" si="67"/>
        <v>19</v>
      </c>
      <c r="R114" s="95">
        <f t="shared" si="67"/>
        <v>0.3448275862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2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1303</v>
      </c>
      <c r="H115" s="69">
        <f t="shared" si="68"/>
        <v>188</v>
      </c>
      <c r="I115" s="70">
        <f t="shared" si="68"/>
        <v>0.8739101274</v>
      </c>
      <c r="J115" s="69">
        <f t="shared" si="68"/>
        <v>320</v>
      </c>
      <c r="K115" s="69">
        <f t="shared" si="68"/>
        <v>204</v>
      </c>
      <c r="L115" s="69">
        <f t="shared" si="68"/>
        <v>116</v>
      </c>
      <c r="M115" s="70">
        <f t="shared" si="68"/>
        <v>0.6375</v>
      </c>
      <c r="N115" s="71">
        <f t="shared" si="68"/>
        <v>45</v>
      </c>
      <c r="O115" s="69">
        <f t="shared" si="68"/>
        <v>172</v>
      </c>
      <c r="P115" s="69">
        <f t="shared" si="68"/>
        <v>104</v>
      </c>
      <c r="Q115" s="69">
        <f t="shared" si="68"/>
        <v>68</v>
      </c>
      <c r="R115" s="70">
        <f t="shared" si="68"/>
        <v>0.6046511628</v>
      </c>
      <c r="S115" s="73">
        <f t="shared" si="68"/>
        <v>7</v>
      </c>
      <c r="T115" s="73">
        <f t="shared" si="68"/>
        <v>5</v>
      </c>
      <c r="U115" s="73">
        <f t="shared" si="68"/>
        <v>2</v>
      </c>
      <c r="V115" s="70">
        <f t="shared" si="68"/>
        <v>0.7142857143</v>
      </c>
      <c r="W115" s="71">
        <f t="shared" si="68"/>
        <v>7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1856</v>
      </c>
      <c r="J123" s="8"/>
      <c r="K123" s="9"/>
      <c r="L123" s="105">
        <f>G101+K101+N101</f>
        <v>1552</v>
      </c>
      <c r="M123" s="8"/>
      <c r="N123" s="8"/>
      <c r="O123" s="9"/>
      <c r="P123" s="105">
        <f t="shared" ref="P123:P124" si="69">I123-L123</f>
        <v>304</v>
      </c>
      <c r="Q123" s="8"/>
      <c r="R123" s="9"/>
      <c r="S123" s="106">
        <f t="shared" ref="S123:S125" si="70">L123/I123</f>
        <v>0.8362068966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186</v>
      </c>
      <c r="J124" s="8"/>
      <c r="K124" s="9"/>
      <c r="L124" s="108">
        <f>P101+T101+W101</f>
        <v>116</v>
      </c>
      <c r="M124" s="8"/>
      <c r="N124" s="8"/>
      <c r="O124" s="9"/>
      <c r="P124" s="108">
        <f t="shared" si="69"/>
        <v>70</v>
      </c>
      <c r="Q124" s="8"/>
      <c r="R124" s="9"/>
      <c r="S124" s="109">
        <f t="shared" si="70"/>
        <v>0.623655914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2042</v>
      </c>
      <c r="J125" s="8"/>
      <c r="K125" s="9"/>
      <c r="L125" s="111">
        <f>SUM(L123:L124)</f>
        <v>1668</v>
      </c>
      <c r="M125" s="8"/>
      <c r="N125" s="8"/>
      <c r="O125" s="9"/>
      <c r="P125" s="111">
        <f>SUM(P123:P124)</f>
        <v>374</v>
      </c>
      <c r="Q125" s="8"/>
      <c r="R125" s="9"/>
      <c r="S125" s="112">
        <f t="shared" si="70"/>
        <v>0.8168462292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1973.0</v>
      </c>
      <c r="G131" s="120">
        <v>971.0</v>
      </c>
      <c r="H131" s="120">
        <f t="shared" ref="H131:H134" si="71">F131-G131</f>
        <v>1002</v>
      </c>
      <c r="I131" s="121">
        <f t="shared" ref="I131:I135" si="72">G131/F131</f>
        <v>0.4921439432</v>
      </c>
      <c r="J131" s="120">
        <v>429.0</v>
      </c>
      <c r="K131" s="120">
        <v>114.0</v>
      </c>
      <c r="L131" s="120">
        <f t="shared" ref="L131:L134" si="73">J131-K131</f>
        <v>315</v>
      </c>
      <c r="M131" s="121">
        <f t="shared" ref="M131:M135" si="74">K131/J131</f>
        <v>0.2657342657</v>
      </c>
    </row>
    <row r="132" ht="14.25" customHeight="1">
      <c r="E132" s="122" t="s">
        <v>70</v>
      </c>
      <c r="F132" s="122">
        <v>1263.0</v>
      </c>
      <c r="G132" s="122">
        <v>448.0</v>
      </c>
      <c r="H132" s="122">
        <f t="shared" si="71"/>
        <v>815</v>
      </c>
      <c r="I132" s="123">
        <f t="shared" si="72"/>
        <v>0.3547110055</v>
      </c>
      <c r="J132" s="122">
        <v>403.0</v>
      </c>
      <c r="K132" s="122">
        <v>67.0</v>
      </c>
      <c r="L132" s="122">
        <f t="shared" si="73"/>
        <v>336</v>
      </c>
      <c r="M132" s="123">
        <f t="shared" si="74"/>
        <v>0.1662531017</v>
      </c>
    </row>
    <row r="133" ht="14.25" customHeight="1">
      <c r="E133" s="124" t="s">
        <v>100</v>
      </c>
      <c r="F133" s="124">
        <v>1202.0</v>
      </c>
      <c r="G133" s="124">
        <v>458.0</v>
      </c>
      <c r="H133" s="124">
        <f t="shared" si="71"/>
        <v>744</v>
      </c>
      <c r="I133" s="125">
        <f t="shared" si="72"/>
        <v>0.381031614</v>
      </c>
      <c r="J133" s="124">
        <v>335.0</v>
      </c>
      <c r="K133" s="124">
        <v>85.0</v>
      </c>
      <c r="L133" s="124">
        <f t="shared" si="73"/>
        <v>250</v>
      </c>
      <c r="M133" s="125">
        <f t="shared" si="74"/>
        <v>0.2537313433</v>
      </c>
    </row>
    <row r="134" ht="14.25" customHeight="1">
      <c r="E134" s="126" t="s">
        <v>128</v>
      </c>
      <c r="F134" s="126">
        <v>1791.0</v>
      </c>
      <c r="G134" s="126">
        <v>794.0</v>
      </c>
      <c r="H134" s="126">
        <f t="shared" si="71"/>
        <v>997</v>
      </c>
      <c r="I134" s="127">
        <f t="shared" si="72"/>
        <v>0.4433277499</v>
      </c>
      <c r="J134" s="126">
        <v>442.0</v>
      </c>
      <c r="K134" s="126">
        <v>71.0</v>
      </c>
      <c r="L134" s="126">
        <f t="shared" si="73"/>
        <v>371</v>
      </c>
      <c r="M134" s="127">
        <f t="shared" si="74"/>
        <v>0.1606334842</v>
      </c>
    </row>
    <row r="135" ht="14.25" customHeight="1">
      <c r="E135" s="128" t="s">
        <v>160</v>
      </c>
      <c r="F135" s="128">
        <f t="shared" ref="F135:H135" si="75">F131+F132+F133+F134</f>
        <v>6229</v>
      </c>
      <c r="G135" s="128">
        <f t="shared" si="75"/>
        <v>2671</v>
      </c>
      <c r="H135" s="128">
        <f t="shared" si="75"/>
        <v>3558</v>
      </c>
      <c r="I135" s="129">
        <f t="shared" si="72"/>
        <v>0.4288007706</v>
      </c>
      <c r="J135" s="128">
        <f t="shared" ref="J135:L135" si="76">J131+J132+J133+J134</f>
        <v>1609</v>
      </c>
      <c r="K135" s="128">
        <f t="shared" si="76"/>
        <v>337</v>
      </c>
      <c r="L135" s="128">
        <f t="shared" si="76"/>
        <v>1272</v>
      </c>
      <c r="M135" s="129">
        <f t="shared" si="74"/>
        <v>0.2094468614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179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13.0</v>
      </c>
      <c r="L8" s="21">
        <f t="shared" ref="L8:L9" si="3">J8-K8</f>
        <v>3</v>
      </c>
      <c r="M8" s="23">
        <f t="shared" ref="M8:M9" si="4">K8/J8</f>
        <v>0.8125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38.0</v>
      </c>
      <c r="L9" s="21">
        <f t="shared" si="3"/>
        <v>0</v>
      </c>
      <c r="M9" s="23">
        <f t="shared" si="4"/>
        <v>1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27.0</v>
      </c>
      <c r="H10" s="21">
        <f t="shared" si="1"/>
        <v>1</v>
      </c>
      <c r="I10" s="23">
        <f t="shared" si="2"/>
        <v>0.9642857143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10.0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28.0</v>
      </c>
      <c r="L12" s="21">
        <f t="shared" ref="L12:L13" si="7">J12-K12</f>
        <v>2</v>
      </c>
      <c r="M12" s="23">
        <f t="shared" ref="M12:M13" si="8">K12/J12</f>
        <v>0.9333333333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31.0</v>
      </c>
      <c r="L13" s="21">
        <f t="shared" si="7"/>
        <v>9</v>
      </c>
      <c r="M13" s="23">
        <f t="shared" si="8"/>
        <v>0.775</v>
      </c>
      <c r="N13" s="24"/>
      <c r="O13" s="21">
        <v>25.0</v>
      </c>
      <c r="P13" s="22">
        <v>10.0</v>
      </c>
      <c r="Q13" s="21">
        <f>O13-P13</f>
        <v>15</v>
      </c>
      <c r="R13" s="23">
        <f>P13/O13</f>
        <v>0.4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46.0</v>
      </c>
      <c r="H14" s="21">
        <f t="shared" si="5"/>
        <v>8</v>
      </c>
      <c r="I14" s="23">
        <f t="shared" si="6"/>
        <v>0.8518518519</v>
      </c>
      <c r="J14" s="21"/>
      <c r="K14" s="22"/>
      <c r="L14" s="21" t="s">
        <v>28</v>
      </c>
      <c r="M14" s="23"/>
      <c r="N14" s="24"/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28.0</v>
      </c>
      <c r="H15" s="21">
        <f t="shared" si="5"/>
        <v>2</v>
      </c>
      <c r="I15" s="23">
        <f t="shared" si="6"/>
        <v>0.9333333333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38.0</v>
      </c>
      <c r="H17" s="21">
        <f t="shared" si="5"/>
        <v>0</v>
      </c>
      <c r="I17" s="23">
        <f t="shared" si="6"/>
        <v>1</v>
      </c>
      <c r="J17" s="21"/>
      <c r="K17" s="22"/>
      <c r="L17" s="21"/>
      <c r="M17" s="23"/>
      <c r="N17" s="24">
        <v>2.0</v>
      </c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40.0</v>
      </c>
      <c r="H18" s="21">
        <f t="shared" si="5"/>
        <v>0</v>
      </c>
      <c r="I18" s="23">
        <f t="shared" si="6"/>
        <v>1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8.0</v>
      </c>
      <c r="H19" s="21">
        <f t="shared" si="5"/>
        <v>2</v>
      </c>
      <c r="I19" s="23">
        <f t="shared" si="6"/>
        <v>0.8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8.0</v>
      </c>
      <c r="L20" s="21">
        <f t="shared" si="9"/>
        <v>2</v>
      </c>
      <c r="M20" s="23">
        <f t="shared" si="10"/>
        <v>0.8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19.0</v>
      </c>
      <c r="Q21" s="21">
        <f>O21-P21</f>
        <v>15</v>
      </c>
      <c r="R21" s="23">
        <f>P21/O21</f>
        <v>0.5588235294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25.0</v>
      </c>
      <c r="H22" s="21">
        <f t="shared" ref="H22:H26" si="11">F22-G22</f>
        <v>4</v>
      </c>
      <c r="I22" s="23">
        <f t="shared" ref="I22:I26" si="12">G22/F22</f>
        <v>0.8620689655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1.0</v>
      </c>
      <c r="H24" s="21">
        <f t="shared" si="11"/>
        <v>7</v>
      </c>
      <c r="I24" s="23">
        <f t="shared" si="12"/>
        <v>0.125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14.0</v>
      </c>
      <c r="H25" s="21">
        <f t="shared" si="11"/>
        <v>6</v>
      </c>
      <c r="I25" s="23">
        <f t="shared" si="12"/>
        <v>0.7</v>
      </c>
      <c r="J25" s="21"/>
      <c r="K25" s="22"/>
      <c r="L25" s="21"/>
      <c r="M25" s="23"/>
      <c r="N25" s="24"/>
      <c r="O25" s="21">
        <v>4.0</v>
      </c>
      <c r="P25" s="22">
        <v>4.0</v>
      </c>
      <c r="Q25" s="21">
        <f t="shared" ref="Q25:Q26" si="13">O25-P25</f>
        <v>0</v>
      </c>
      <c r="R25" s="23">
        <f t="shared" ref="R25:R26" si="14">P25/O25</f>
        <v>1</v>
      </c>
      <c r="S25" s="21"/>
      <c r="T25" s="22"/>
      <c r="U25" s="21"/>
      <c r="V25" s="23"/>
      <c r="W25" s="22">
        <v>2.0</v>
      </c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2.0</v>
      </c>
      <c r="O26" s="21">
        <v>8.0</v>
      </c>
      <c r="P26" s="22">
        <v>5.0</v>
      </c>
      <c r="Q26" s="21">
        <f t="shared" si="13"/>
        <v>3</v>
      </c>
      <c r="R26" s="23">
        <f t="shared" si="14"/>
        <v>0.625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5.0</v>
      </c>
      <c r="L27" s="21">
        <f>J27-K27</f>
        <v>5</v>
      </c>
      <c r="M27" s="23">
        <f>K27/J27</f>
        <v>0.5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>
        <v>0.0</v>
      </c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3.0</v>
      </c>
      <c r="H30" s="21">
        <f t="shared" si="15"/>
        <v>6</v>
      </c>
      <c r="I30" s="23">
        <f t="shared" si="16"/>
        <v>0.3333333333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12.0</v>
      </c>
      <c r="H32" s="21">
        <f t="shared" ref="H32:H36" si="17">F32-G32</f>
        <v>0</v>
      </c>
      <c r="I32" s="23">
        <f t="shared" ref="I32:I36" si="18">G32/F32</f>
        <v>1</v>
      </c>
      <c r="J32" s="21">
        <v>4.0</v>
      </c>
      <c r="K32" s="22">
        <v>1.0</v>
      </c>
      <c r="L32" s="21">
        <f>J32-K32</f>
        <v>3</v>
      </c>
      <c r="M32" s="23">
        <f>K32/J32</f>
        <v>0.25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11.0</v>
      </c>
      <c r="H33" s="21">
        <f t="shared" si="17"/>
        <v>1</v>
      </c>
      <c r="I33" s="23">
        <f t="shared" si="18"/>
        <v>0.9166666667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3.0</v>
      </c>
      <c r="L34" s="21">
        <f t="shared" ref="L34:L35" si="19">J34-K34</f>
        <v>7</v>
      </c>
      <c r="M34" s="23">
        <f t="shared" ref="M34:M35" si="20">K34/J34</f>
        <v>0.3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3.0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9.0</v>
      </c>
      <c r="H35" s="21">
        <f t="shared" si="17"/>
        <v>1</v>
      </c>
      <c r="I35" s="23">
        <f t="shared" si="18"/>
        <v>0.9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8.0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3.0</v>
      </c>
      <c r="L37" s="21">
        <f>J37-K37</f>
        <v>17</v>
      </c>
      <c r="M37" s="23">
        <f>K37/J37</f>
        <v>0.15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8.0</v>
      </c>
      <c r="H38" s="21">
        <f>F38-G38</f>
        <v>1</v>
      </c>
      <c r="I38" s="23">
        <f>G38/F38</f>
        <v>0.8888888889</v>
      </c>
      <c r="J38" s="21"/>
      <c r="K38" s="22"/>
      <c r="L38" s="21"/>
      <c r="M38" s="23"/>
      <c r="N38" s="24"/>
      <c r="O38" s="21">
        <v>4.0</v>
      </c>
      <c r="P38" s="22">
        <v>4.0</v>
      </c>
      <c r="Q38" s="21">
        <f>O38-P38</f>
        <v>0</v>
      </c>
      <c r="R38" s="23">
        <f>P38/O38</f>
        <v>1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5.0</v>
      </c>
      <c r="L39" s="21">
        <f>J39-K39</f>
        <v>5</v>
      </c>
      <c r="M39" s="23">
        <f>K39/J39</f>
        <v>0.5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4.0</v>
      </c>
      <c r="H40" s="21">
        <f t="shared" ref="H40:H60" si="21">F40-G40</f>
        <v>6</v>
      </c>
      <c r="I40" s="23">
        <f t="shared" ref="I40:I60" si="22">G40/F40</f>
        <v>0.4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4.0</v>
      </c>
      <c r="L41" s="21">
        <f>J41-K41</f>
        <v>0</v>
      </c>
      <c r="M41" s="23">
        <f>K41/J41</f>
        <v>1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3.0</v>
      </c>
      <c r="H42" s="21">
        <f t="shared" si="21"/>
        <v>2</v>
      </c>
      <c r="I42" s="23">
        <f t="shared" si="22"/>
        <v>0.6</v>
      </c>
      <c r="J42" s="21"/>
      <c r="K42" s="22"/>
      <c r="L42" s="21" t="s">
        <v>28</v>
      </c>
      <c r="M42" s="23"/>
      <c r="N42" s="24"/>
      <c r="O42" s="21">
        <v>3.0</v>
      </c>
      <c r="P42" s="22">
        <v>2.0</v>
      </c>
      <c r="Q42" s="21">
        <f>O42-P42</f>
        <v>1</v>
      </c>
      <c r="R42" s="23">
        <f>P42/O42</f>
        <v>0.6666666667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9.0</v>
      </c>
      <c r="H43" s="21">
        <f t="shared" si="21"/>
        <v>1</v>
      </c>
      <c r="I43" s="23">
        <f t="shared" si="22"/>
        <v>0.9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699</v>
      </c>
      <c r="H44" s="34">
        <f t="shared" si="21"/>
        <v>58</v>
      </c>
      <c r="I44" s="35">
        <f t="shared" si="22"/>
        <v>0.9233817701</v>
      </c>
      <c r="J44" s="34">
        <f t="shared" ref="J44:K44" si="24">SUM(J8:J43)</f>
        <v>209</v>
      </c>
      <c r="K44" s="34">
        <f t="shared" si="24"/>
        <v>139</v>
      </c>
      <c r="L44" s="34">
        <f>J44-K44</f>
        <v>70</v>
      </c>
      <c r="M44" s="35">
        <f>K44/J44</f>
        <v>0.6650717703</v>
      </c>
      <c r="N44" s="36">
        <f t="shared" ref="N44:Q44" si="25">SUM(N8:N43)</f>
        <v>12</v>
      </c>
      <c r="O44" s="34">
        <f t="shared" si="25"/>
        <v>103</v>
      </c>
      <c r="P44" s="34">
        <f t="shared" si="25"/>
        <v>64</v>
      </c>
      <c r="Q44" s="34">
        <f t="shared" si="25"/>
        <v>39</v>
      </c>
      <c r="R44" s="35">
        <f t="shared" ref="R44:R46" si="27">P44/O44</f>
        <v>0.6213592233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5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2.0</v>
      </c>
      <c r="O45" s="42">
        <v>7.0</v>
      </c>
      <c r="P45" s="43">
        <v>3.0</v>
      </c>
      <c r="Q45" s="42">
        <f t="shared" ref="Q45:Q46" si="28">O45-P45</f>
        <v>4</v>
      </c>
      <c r="R45" s="44">
        <f t="shared" si="27"/>
        <v>0.4285714286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10.0</v>
      </c>
      <c r="H46" s="42">
        <f t="shared" si="21"/>
        <v>0</v>
      </c>
      <c r="I46" s="44">
        <f t="shared" si="22"/>
        <v>1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9.0</v>
      </c>
      <c r="H47" s="42">
        <f t="shared" si="21"/>
        <v>1</v>
      </c>
      <c r="I47" s="44">
        <f t="shared" si="22"/>
        <v>0.9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10.0</v>
      </c>
      <c r="H48" s="42">
        <f t="shared" si="21"/>
        <v>0</v>
      </c>
      <c r="I48" s="44">
        <f t="shared" si="22"/>
        <v>1</v>
      </c>
      <c r="J48" s="42"/>
      <c r="K48" s="43"/>
      <c r="L48" s="42"/>
      <c r="M48" s="44"/>
      <c r="N48" s="45">
        <v>1.0</v>
      </c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8.0</v>
      </c>
      <c r="H49" s="42">
        <f t="shared" si="21"/>
        <v>2</v>
      </c>
      <c r="I49" s="44">
        <f t="shared" si="22"/>
        <v>0.8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0.0</v>
      </c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6.0</v>
      </c>
      <c r="L51" s="42">
        <f t="shared" ref="L51:L52" si="29">J51-K51</f>
        <v>4</v>
      </c>
      <c r="M51" s="44">
        <f t="shared" ref="M51:M52" si="30">K51/J51</f>
        <v>0.6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3.0</v>
      </c>
      <c r="H52" s="42">
        <f t="shared" si="21"/>
        <v>0</v>
      </c>
      <c r="I52" s="44">
        <f t="shared" si="22"/>
        <v>1</v>
      </c>
      <c r="J52" s="42">
        <v>2.0</v>
      </c>
      <c r="K52" s="43">
        <v>1.0</v>
      </c>
      <c r="L52" s="42">
        <f t="shared" si="29"/>
        <v>1</v>
      </c>
      <c r="M52" s="44">
        <f t="shared" si="30"/>
        <v>0.5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12.0</v>
      </c>
      <c r="H53" s="42">
        <f t="shared" si="21"/>
        <v>0</v>
      </c>
      <c r="I53" s="44">
        <f t="shared" si="22"/>
        <v>1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3.0</v>
      </c>
      <c r="U53" s="42">
        <f>S53-T53</f>
        <v>2</v>
      </c>
      <c r="V53" s="44">
        <f>T53/S53</f>
        <v>0.6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32.0</v>
      </c>
      <c r="H54" s="42">
        <f t="shared" si="21"/>
        <v>8</v>
      </c>
      <c r="I54" s="44">
        <f t="shared" si="22"/>
        <v>0.8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1.0</v>
      </c>
      <c r="H55" s="42">
        <f t="shared" si="21"/>
        <v>4</v>
      </c>
      <c r="I55" s="44">
        <f t="shared" si="22"/>
        <v>0.2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8.0</v>
      </c>
      <c r="H56" s="42">
        <f t="shared" si="21"/>
        <v>2</v>
      </c>
      <c r="I56" s="44">
        <f t="shared" si="22"/>
        <v>0.8</v>
      </c>
      <c r="J56" s="42"/>
      <c r="K56" s="43"/>
      <c r="L56" s="42"/>
      <c r="M56" s="44"/>
      <c r="N56" s="45"/>
      <c r="O56" s="42">
        <v>2.0</v>
      </c>
      <c r="P56" s="43">
        <v>2.0</v>
      </c>
      <c r="Q56" s="42">
        <f t="shared" ref="Q56:Q57" si="31">O56-P56</f>
        <v>0</v>
      </c>
      <c r="R56" s="44">
        <f t="shared" ref="R56:R57" si="32">P56/O56</f>
        <v>1</v>
      </c>
      <c r="S56" s="42">
        <v>2.0</v>
      </c>
      <c r="T56" s="43">
        <v>2.0</v>
      </c>
      <c r="U56" s="42">
        <f>S56-T56</f>
        <v>0</v>
      </c>
      <c r="V56" s="44">
        <f>T56/S56</f>
        <v>1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/>
      <c r="O57" s="42">
        <v>5.0</v>
      </c>
      <c r="P57" s="43">
        <v>4.0</v>
      </c>
      <c r="Q57" s="42">
        <f t="shared" si="31"/>
        <v>1</v>
      </c>
      <c r="R57" s="44">
        <f t="shared" si="32"/>
        <v>0.8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8.0</v>
      </c>
      <c r="H58" s="42">
        <f t="shared" si="21"/>
        <v>2</v>
      </c>
      <c r="I58" s="44">
        <f t="shared" si="22"/>
        <v>0.8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>
        <v>1.0</v>
      </c>
      <c r="L59" s="42">
        <f>J59-K59</f>
        <v>0</v>
      </c>
      <c r="M59" s="44">
        <f>K59/J59</f>
        <v>1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3.0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10.0</v>
      </c>
      <c r="L61" s="42">
        <f>J61-K61</f>
        <v>0</v>
      </c>
      <c r="M61" s="44">
        <f>K61/J61</f>
        <v>1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6.0</v>
      </c>
      <c r="H62" s="42">
        <f>F62-G62</f>
        <v>4</v>
      </c>
      <c r="I62" s="44">
        <f t="shared" ref="I62:I95" si="34">G62/F62</f>
        <v>0.6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190</v>
      </c>
      <c r="H63" s="34">
        <f t="shared" si="33"/>
        <v>29</v>
      </c>
      <c r="I63" s="35">
        <f t="shared" si="34"/>
        <v>0.8675799087</v>
      </c>
      <c r="J63" s="34">
        <f t="shared" ref="J63:L63" si="35">SUM(J45:J62)</f>
        <v>43</v>
      </c>
      <c r="K63" s="34">
        <f t="shared" si="35"/>
        <v>38</v>
      </c>
      <c r="L63" s="34">
        <f t="shared" si="35"/>
        <v>5</v>
      </c>
      <c r="M63" s="35">
        <f>K63/J63</f>
        <v>0.8837209302</v>
      </c>
      <c r="N63" s="36">
        <f t="shared" ref="N63:P63" si="36">SUM(N45:N62)</f>
        <v>6</v>
      </c>
      <c r="O63" s="34">
        <f t="shared" si="36"/>
        <v>20</v>
      </c>
      <c r="P63" s="34">
        <f t="shared" si="36"/>
        <v>10</v>
      </c>
      <c r="Q63" s="34">
        <f t="shared" ref="Q63:Q64" si="38">O63-P63</f>
        <v>10</v>
      </c>
      <c r="R63" s="35">
        <f t="shared" ref="R63:R64" si="39">P63/O63</f>
        <v>0.5</v>
      </c>
      <c r="S63" s="34">
        <f t="shared" ref="S63:T63" si="37">SUM(S45:S62)</f>
        <v>7</v>
      </c>
      <c r="T63" s="34">
        <f t="shared" si="37"/>
        <v>5</v>
      </c>
      <c r="U63" s="34">
        <f>S63-T63</f>
        <v>2</v>
      </c>
      <c r="V63" s="35">
        <f>T63/S63</f>
        <v>0.7142857143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12.0</v>
      </c>
      <c r="H64" s="51">
        <f t="shared" ref="H64:H81" si="40">F64-G64</f>
        <v>8</v>
      </c>
      <c r="I64" s="53">
        <f t="shared" si="34"/>
        <v>0.6</v>
      </c>
      <c r="J64" s="51"/>
      <c r="K64" s="52"/>
      <c r="L64" s="51"/>
      <c r="M64" s="53"/>
      <c r="N64" s="54"/>
      <c r="O64" s="51">
        <v>3.0</v>
      </c>
      <c r="P64" s="52">
        <v>1.0</v>
      </c>
      <c r="Q64" s="51">
        <f t="shared" si="38"/>
        <v>2</v>
      </c>
      <c r="R64" s="53">
        <f t="shared" si="39"/>
        <v>0.3333333333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2.0</v>
      </c>
      <c r="L65" s="51">
        <f t="shared" ref="L65:L66" si="41">J65-K65</f>
        <v>1</v>
      </c>
      <c r="M65" s="53">
        <f t="shared" ref="M65:M66" si="42">K65/J65</f>
        <v>0.6666666667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5.0</v>
      </c>
      <c r="H66" s="51">
        <f t="shared" si="40"/>
        <v>5</v>
      </c>
      <c r="I66" s="53">
        <f t="shared" si="34"/>
        <v>0.5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14.0</v>
      </c>
      <c r="H67" s="51">
        <f t="shared" si="40"/>
        <v>6</v>
      </c>
      <c r="I67" s="53">
        <f t="shared" si="34"/>
        <v>0.7</v>
      </c>
      <c r="J67" s="51"/>
      <c r="K67" s="52"/>
      <c r="L67" s="51"/>
      <c r="M67" s="53"/>
      <c r="N67" s="54"/>
      <c r="O67" s="51">
        <v>2.0</v>
      </c>
      <c r="P67" s="52">
        <v>1.0</v>
      </c>
      <c r="Q67" s="51">
        <f>O67-P67</f>
        <v>1</v>
      </c>
      <c r="R67" s="53">
        <f>P67/O67</f>
        <v>0.5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8.0</v>
      </c>
      <c r="H68" s="51">
        <f t="shared" si="40"/>
        <v>2</v>
      </c>
      <c r="I68" s="53">
        <f t="shared" si="34"/>
        <v>0.8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10.0</v>
      </c>
      <c r="H69" s="51">
        <f t="shared" si="40"/>
        <v>0</v>
      </c>
      <c r="I69" s="53">
        <f t="shared" si="34"/>
        <v>1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9.0</v>
      </c>
      <c r="H70" s="51">
        <f t="shared" si="40"/>
        <v>5</v>
      </c>
      <c r="I70" s="53">
        <f t="shared" si="34"/>
        <v>0.6428571429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2.0</v>
      </c>
      <c r="H71" s="51">
        <f t="shared" si="40"/>
        <v>6</v>
      </c>
      <c r="I71" s="53">
        <f t="shared" si="34"/>
        <v>0.25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8.0</v>
      </c>
      <c r="H72" s="51">
        <f t="shared" si="40"/>
        <v>0</v>
      </c>
      <c r="I72" s="53">
        <f t="shared" si="34"/>
        <v>1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17.0</v>
      </c>
      <c r="H73" s="51">
        <f t="shared" si="40"/>
        <v>3</v>
      </c>
      <c r="I73" s="53">
        <f t="shared" si="34"/>
        <v>0.85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4.0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6.0</v>
      </c>
      <c r="H75" s="51">
        <f t="shared" si="40"/>
        <v>0</v>
      </c>
      <c r="I75" s="53">
        <f t="shared" si="34"/>
        <v>1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12.0</v>
      </c>
      <c r="L76" s="51">
        <f>J76-K76</f>
        <v>8</v>
      </c>
      <c r="M76" s="53">
        <f>K76/J76</f>
        <v>0.6</v>
      </c>
      <c r="N76" s="54"/>
      <c r="O76" s="51">
        <v>6.0</v>
      </c>
      <c r="P76" s="52">
        <v>5.0</v>
      </c>
      <c r="Q76" s="51">
        <f t="shared" ref="Q76:Q77" si="43">O76-P76</f>
        <v>1</v>
      </c>
      <c r="R76" s="53">
        <f t="shared" ref="R76:R77" si="44">P76/O76</f>
        <v>0.8333333333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18.0</v>
      </c>
      <c r="H77" s="51">
        <f t="shared" si="40"/>
        <v>1</v>
      </c>
      <c r="I77" s="53">
        <f t="shared" si="34"/>
        <v>0.9473684211</v>
      </c>
      <c r="J77" s="51"/>
      <c r="K77" s="52"/>
      <c r="L77" s="51"/>
      <c r="M77" s="53"/>
      <c r="N77" s="54"/>
      <c r="O77" s="51">
        <v>2.0</v>
      </c>
      <c r="P77" s="52">
        <v>2.0</v>
      </c>
      <c r="Q77" s="51">
        <f t="shared" si="43"/>
        <v>0</v>
      </c>
      <c r="R77" s="53">
        <f t="shared" si="44"/>
        <v>1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10.0</v>
      </c>
      <c r="H78" s="51">
        <f t="shared" si="40"/>
        <v>0</v>
      </c>
      <c r="I78" s="53">
        <f t="shared" si="34"/>
        <v>1</v>
      </c>
      <c r="J78" s="51"/>
      <c r="K78" s="52"/>
      <c r="L78" s="51"/>
      <c r="M78" s="53"/>
      <c r="N78" s="54">
        <v>2.0</v>
      </c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27.0</v>
      </c>
      <c r="H79" s="51">
        <f t="shared" si="40"/>
        <v>3</v>
      </c>
      <c r="I79" s="53">
        <f t="shared" si="34"/>
        <v>0.9</v>
      </c>
      <c r="J79" s="51"/>
      <c r="K79" s="52"/>
      <c r="L79" s="51"/>
      <c r="M79" s="53"/>
      <c r="N79" s="54"/>
      <c r="O79" s="51">
        <v>2.0</v>
      </c>
      <c r="P79" s="52">
        <v>1.0</v>
      </c>
      <c r="Q79" s="51">
        <f>O79-P79</f>
        <v>1</v>
      </c>
      <c r="R79" s="53">
        <f>P79/O79</f>
        <v>0.5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10.0</v>
      </c>
      <c r="H80" s="51">
        <f t="shared" si="40"/>
        <v>0</v>
      </c>
      <c r="I80" s="53">
        <f t="shared" si="34"/>
        <v>1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30.0</v>
      </c>
      <c r="H81" s="51">
        <f t="shared" si="40"/>
        <v>0</v>
      </c>
      <c r="I81" s="53">
        <f t="shared" si="34"/>
        <v>1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4.0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210</v>
      </c>
      <c r="H82" s="34">
        <f t="shared" si="45"/>
        <v>39</v>
      </c>
      <c r="I82" s="35">
        <f t="shared" si="34"/>
        <v>0.843373494</v>
      </c>
      <c r="J82" s="34">
        <f t="shared" ref="J82:K82" si="46">SUM(J64:J81)</f>
        <v>28</v>
      </c>
      <c r="K82" s="34">
        <f t="shared" si="46"/>
        <v>14</v>
      </c>
      <c r="L82" s="34">
        <f>J82-K82</f>
        <v>14</v>
      </c>
      <c r="M82" s="35">
        <f>K82/J82</f>
        <v>0.5</v>
      </c>
      <c r="N82" s="36">
        <f t="shared" ref="N82:P82" si="47">SUM(N64:N81)</f>
        <v>6</v>
      </c>
      <c r="O82" s="34">
        <f t="shared" si="47"/>
        <v>20</v>
      </c>
      <c r="P82" s="34">
        <f t="shared" si="47"/>
        <v>14</v>
      </c>
      <c r="Q82" s="34">
        <f t="shared" si="48"/>
        <v>6</v>
      </c>
      <c r="R82" s="35">
        <f t="shared" si="49"/>
        <v>0.7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4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1.0</v>
      </c>
      <c r="Q83" s="63">
        <f t="shared" si="48"/>
        <v>1</v>
      </c>
      <c r="R83" s="65">
        <f t="shared" si="49"/>
        <v>0.5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>
        <v>2.0</v>
      </c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54.0</v>
      </c>
      <c r="H86" s="63">
        <f t="shared" si="51"/>
        <v>9</v>
      </c>
      <c r="I86" s="65">
        <f t="shared" si="34"/>
        <v>0.8571428571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12.0</v>
      </c>
      <c r="H87" s="63">
        <f t="shared" si="51"/>
        <v>3</v>
      </c>
      <c r="I87" s="65">
        <f t="shared" si="34"/>
        <v>0.8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3.0</v>
      </c>
      <c r="L88" s="63">
        <f>J88-K88</f>
        <v>12</v>
      </c>
      <c r="M88" s="65">
        <f>K88/J88</f>
        <v>0.2</v>
      </c>
      <c r="N88" s="66"/>
      <c r="O88" s="63">
        <v>5.0</v>
      </c>
      <c r="P88" s="64">
        <v>5.0</v>
      </c>
      <c r="Q88" s="63">
        <f t="shared" si="52"/>
        <v>0</v>
      </c>
      <c r="R88" s="65">
        <f t="shared" si="53"/>
        <v>1</v>
      </c>
      <c r="S88" s="65"/>
      <c r="T88" s="64"/>
      <c r="U88" s="65"/>
      <c r="V88" s="65"/>
      <c r="W88" s="66">
        <v>1.0</v>
      </c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>
        <v>2.0</v>
      </c>
      <c r="L89" s="63"/>
      <c r="M89" s="65"/>
      <c r="N89" s="66"/>
      <c r="O89" s="63">
        <v>10.0</v>
      </c>
      <c r="P89" s="64">
        <v>0.0</v>
      </c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21.0</v>
      </c>
      <c r="H90" s="63">
        <f t="shared" si="51"/>
        <v>7</v>
      </c>
      <c r="I90" s="65">
        <f t="shared" si="34"/>
        <v>0.75</v>
      </c>
      <c r="J90" s="63"/>
      <c r="K90" s="64"/>
      <c r="L90" s="63"/>
      <c r="M90" s="65"/>
      <c r="N90" s="66"/>
      <c r="O90" s="63">
        <v>7.0</v>
      </c>
      <c r="P90" s="64">
        <v>2.0</v>
      </c>
      <c r="Q90" s="63">
        <f t="shared" si="52"/>
        <v>5</v>
      </c>
      <c r="R90" s="65">
        <f t="shared" si="53"/>
        <v>0.2857142857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4.0</v>
      </c>
      <c r="H91" s="63">
        <f t="shared" si="51"/>
        <v>6</v>
      </c>
      <c r="I91" s="65">
        <f t="shared" si="34"/>
        <v>0.4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5.0</v>
      </c>
      <c r="H92" s="63">
        <f t="shared" si="51"/>
        <v>5</v>
      </c>
      <c r="I92" s="65">
        <f t="shared" si="34"/>
        <v>0.5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9.0</v>
      </c>
      <c r="H93" s="63">
        <f t="shared" si="51"/>
        <v>1</v>
      </c>
      <c r="I93" s="65">
        <f t="shared" si="34"/>
        <v>0.9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9.0</v>
      </c>
      <c r="H94" s="63">
        <f t="shared" si="51"/>
        <v>1</v>
      </c>
      <c r="I94" s="65">
        <f t="shared" si="34"/>
        <v>0.9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7.0</v>
      </c>
      <c r="H95" s="63">
        <f t="shared" si="51"/>
        <v>2</v>
      </c>
      <c r="I95" s="65">
        <f t="shared" si="34"/>
        <v>0.7777777778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6.0</v>
      </c>
      <c r="L96" s="63">
        <f>J96-K96</f>
        <v>4</v>
      </c>
      <c r="M96" s="65">
        <f>K96/J96</f>
        <v>0.6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>
        <v>1.0</v>
      </c>
      <c r="O97" s="63">
        <v>2.0</v>
      </c>
      <c r="P97" s="64">
        <v>1.0</v>
      </c>
      <c r="Q97" s="63">
        <f>O97-P97</f>
        <v>1</v>
      </c>
      <c r="R97" s="65">
        <f>P97/O97</f>
        <v>0.5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0.0</v>
      </c>
      <c r="L98" s="63">
        <f>J98-K98</f>
        <v>10</v>
      </c>
      <c r="M98" s="65">
        <f>K98/J98</f>
        <v>0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5.0</v>
      </c>
      <c r="O99" s="63">
        <v>2.0</v>
      </c>
      <c r="P99" s="64">
        <v>0.0</v>
      </c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230</v>
      </c>
      <c r="H100" s="69">
        <f t="shared" si="54"/>
        <v>36</v>
      </c>
      <c r="I100" s="70">
        <f t="shared" si="55"/>
        <v>0.8646616541</v>
      </c>
      <c r="J100" s="69">
        <f t="shared" ref="J100:K100" si="56">SUM(J83:J99)</f>
        <v>40</v>
      </c>
      <c r="K100" s="69">
        <f t="shared" si="56"/>
        <v>11</v>
      </c>
      <c r="L100" s="69">
        <f>J100-K100</f>
        <v>29</v>
      </c>
      <c r="M100" s="70">
        <f t="shared" ref="M100:M101" si="61">K100/J100</f>
        <v>0.275</v>
      </c>
      <c r="N100" s="71">
        <f t="shared" ref="N100:Q100" si="57">SUM(N83:N99)</f>
        <v>8</v>
      </c>
      <c r="O100" s="69">
        <f t="shared" si="57"/>
        <v>29</v>
      </c>
      <c r="P100" s="69">
        <f t="shared" si="57"/>
        <v>9</v>
      </c>
      <c r="Q100" s="69">
        <f t="shared" si="57"/>
        <v>20</v>
      </c>
      <c r="R100" s="70">
        <f t="shared" si="58"/>
        <v>0.3103448276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1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1329</v>
      </c>
      <c r="H101" s="69">
        <f t="shared" si="59"/>
        <v>162</v>
      </c>
      <c r="I101" s="70">
        <f t="shared" si="55"/>
        <v>0.8913480885</v>
      </c>
      <c r="J101" s="69">
        <f t="shared" ref="J101:L101" si="60">J44+J63+J82+J100</f>
        <v>320</v>
      </c>
      <c r="K101" s="69">
        <f t="shared" si="60"/>
        <v>202</v>
      </c>
      <c r="L101" s="69">
        <f t="shared" si="60"/>
        <v>118</v>
      </c>
      <c r="M101" s="70">
        <f t="shared" si="61"/>
        <v>0.63125</v>
      </c>
      <c r="N101" s="71">
        <f t="shared" ref="N101:Q101" si="62">N44+N63+N82+N100</f>
        <v>32</v>
      </c>
      <c r="O101" s="69">
        <f t="shared" si="62"/>
        <v>172</v>
      </c>
      <c r="P101" s="69">
        <f t="shared" si="62"/>
        <v>97</v>
      </c>
      <c r="Q101" s="69">
        <f t="shared" si="62"/>
        <v>75</v>
      </c>
      <c r="R101" s="70">
        <f t="shared" si="58"/>
        <v>0.5639534884</v>
      </c>
      <c r="S101" s="73">
        <f t="shared" ref="S101:U101" si="63">S44+S63+S82</f>
        <v>7</v>
      </c>
      <c r="T101" s="73">
        <f t="shared" si="63"/>
        <v>5</v>
      </c>
      <c r="U101" s="73">
        <f t="shared" si="63"/>
        <v>2</v>
      </c>
      <c r="V101" s="70">
        <f>T101/S101</f>
        <v>0.7142857143</v>
      </c>
      <c r="W101" s="71">
        <f>W44+W63+W82+W100</f>
        <v>10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699</v>
      </c>
      <c r="H111" s="81">
        <f t="shared" si="64"/>
        <v>58</v>
      </c>
      <c r="I111" s="82">
        <f t="shared" si="64"/>
        <v>0.9233817701</v>
      </c>
      <c r="J111" s="81">
        <f t="shared" si="64"/>
        <v>209</v>
      </c>
      <c r="K111" s="81">
        <f t="shared" si="64"/>
        <v>139</v>
      </c>
      <c r="L111" s="81">
        <f t="shared" si="64"/>
        <v>70</v>
      </c>
      <c r="M111" s="82">
        <f t="shared" si="64"/>
        <v>0.6650717703</v>
      </c>
      <c r="N111" s="83">
        <f t="shared" si="64"/>
        <v>12</v>
      </c>
      <c r="O111" s="81">
        <f t="shared" si="64"/>
        <v>103</v>
      </c>
      <c r="P111" s="81">
        <f t="shared" si="64"/>
        <v>64</v>
      </c>
      <c r="Q111" s="81">
        <f t="shared" si="64"/>
        <v>39</v>
      </c>
      <c r="R111" s="82">
        <f t="shared" si="64"/>
        <v>0.6213592233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5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190</v>
      </c>
      <c r="H112" s="85">
        <f t="shared" si="65"/>
        <v>29</v>
      </c>
      <c r="I112" s="86">
        <f t="shared" si="65"/>
        <v>0.8675799087</v>
      </c>
      <c r="J112" s="85">
        <f t="shared" si="65"/>
        <v>43</v>
      </c>
      <c r="K112" s="85">
        <f t="shared" si="65"/>
        <v>38</v>
      </c>
      <c r="L112" s="85">
        <f t="shared" si="65"/>
        <v>5</v>
      </c>
      <c r="M112" s="86">
        <f t="shared" si="65"/>
        <v>0.8837209302</v>
      </c>
      <c r="N112" s="87">
        <f t="shared" si="65"/>
        <v>6</v>
      </c>
      <c r="O112" s="85">
        <f t="shared" si="65"/>
        <v>20</v>
      </c>
      <c r="P112" s="85">
        <f t="shared" si="65"/>
        <v>10</v>
      </c>
      <c r="Q112" s="85">
        <f t="shared" si="65"/>
        <v>10</v>
      </c>
      <c r="R112" s="86">
        <f t="shared" si="65"/>
        <v>0.5</v>
      </c>
      <c r="S112" s="85">
        <f t="shared" si="65"/>
        <v>7</v>
      </c>
      <c r="T112" s="85">
        <f t="shared" si="65"/>
        <v>5</v>
      </c>
      <c r="U112" s="85">
        <f t="shared" si="65"/>
        <v>2</v>
      </c>
      <c r="V112" s="86">
        <f t="shared" si="65"/>
        <v>0.7142857143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210</v>
      </c>
      <c r="H113" s="89">
        <f t="shared" si="66"/>
        <v>39</v>
      </c>
      <c r="I113" s="90">
        <f t="shared" si="66"/>
        <v>0.843373494</v>
      </c>
      <c r="J113" s="89">
        <f t="shared" si="66"/>
        <v>28</v>
      </c>
      <c r="K113" s="89">
        <f t="shared" si="66"/>
        <v>14</v>
      </c>
      <c r="L113" s="89">
        <f t="shared" si="66"/>
        <v>14</v>
      </c>
      <c r="M113" s="90">
        <f t="shared" si="66"/>
        <v>0.5</v>
      </c>
      <c r="N113" s="91">
        <f t="shared" si="66"/>
        <v>6</v>
      </c>
      <c r="O113" s="89">
        <f t="shared" si="66"/>
        <v>20</v>
      </c>
      <c r="P113" s="89">
        <f t="shared" si="66"/>
        <v>14</v>
      </c>
      <c r="Q113" s="89">
        <f t="shared" si="66"/>
        <v>6</v>
      </c>
      <c r="R113" s="90">
        <f t="shared" si="66"/>
        <v>0.7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4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230</v>
      </c>
      <c r="H114" s="94">
        <f t="shared" si="67"/>
        <v>36</v>
      </c>
      <c r="I114" s="95">
        <f t="shared" si="67"/>
        <v>0.8646616541</v>
      </c>
      <c r="J114" s="94">
        <f t="shared" si="67"/>
        <v>40</v>
      </c>
      <c r="K114" s="94">
        <f t="shared" si="67"/>
        <v>11</v>
      </c>
      <c r="L114" s="94">
        <f t="shared" si="67"/>
        <v>29</v>
      </c>
      <c r="M114" s="95">
        <f t="shared" si="67"/>
        <v>0.275</v>
      </c>
      <c r="N114" s="96">
        <f t="shared" si="67"/>
        <v>8</v>
      </c>
      <c r="O114" s="94">
        <f t="shared" si="67"/>
        <v>29</v>
      </c>
      <c r="P114" s="94">
        <f t="shared" si="67"/>
        <v>9</v>
      </c>
      <c r="Q114" s="94">
        <f t="shared" si="67"/>
        <v>20</v>
      </c>
      <c r="R114" s="95">
        <f t="shared" si="67"/>
        <v>0.3103448276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1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1329</v>
      </c>
      <c r="H115" s="69">
        <f t="shared" si="68"/>
        <v>162</v>
      </c>
      <c r="I115" s="70">
        <f t="shared" si="68"/>
        <v>0.8913480885</v>
      </c>
      <c r="J115" s="69">
        <f t="shared" si="68"/>
        <v>320</v>
      </c>
      <c r="K115" s="69">
        <f t="shared" si="68"/>
        <v>202</v>
      </c>
      <c r="L115" s="69">
        <f t="shared" si="68"/>
        <v>118</v>
      </c>
      <c r="M115" s="70">
        <f t="shared" si="68"/>
        <v>0.63125</v>
      </c>
      <c r="N115" s="71">
        <f t="shared" si="68"/>
        <v>32</v>
      </c>
      <c r="O115" s="69">
        <f t="shared" si="68"/>
        <v>172</v>
      </c>
      <c r="P115" s="69">
        <f t="shared" si="68"/>
        <v>97</v>
      </c>
      <c r="Q115" s="69">
        <f t="shared" si="68"/>
        <v>75</v>
      </c>
      <c r="R115" s="70">
        <f t="shared" si="68"/>
        <v>0.5639534884</v>
      </c>
      <c r="S115" s="73">
        <f t="shared" si="68"/>
        <v>7</v>
      </c>
      <c r="T115" s="73">
        <f t="shared" si="68"/>
        <v>5</v>
      </c>
      <c r="U115" s="73">
        <f t="shared" si="68"/>
        <v>2</v>
      </c>
      <c r="V115" s="70">
        <f t="shared" si="68"/>
        <v>0.7142857143</v>
      </c>
      <c r="W115" s="71">
        <f t="shared" si="68"/>
        <v>10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1843</v>
      </c>
      <c r="J123" s="8"/>
      <c r="K123" s="9"/>
      <c r="L123" s="105">
        <f>G101+K101+N101</f>
        <v>1563</v>
      </c>
      <c r="M123" s="8"/>
      <c r="N123" s="8"/>
      <c r="O123" s="9"/>
      <c r="P123" s="105">
        <f t="shared" ref="P123:P124" si="69">I123-L123</f>
        <v>280</v>
      </c>
      <c r="Q123" s="8"/>
      <c r="R123" s="9"/>
      <c r="S123" s="106">
        <f t="shared" ref="S123:S125" si="70">L123/I123</f>
        <v>0.8480737927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189</v>
      </c>
      <c r="J124" s="8"/>
      <c r="K124" s="9"/>
      <c r="L124" s="108">
        <f>P101+T101+W101</f>
        <v>112</v>
      </c>
      <c r="M124" s="8"/>
      <c r="N124" s="8"/>
      <c r="O124" s="9"/>
      <c r="P124" s="108">
        <f t="shared" si="69"/>
        <v>77</v>
      </c>
      <c r="Q124" s="8"/>
      <c r="R124" s="9"/>
      <c r="S124" s="109">
        <f t="shared" si="70"/>
        <v>0.5925925926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2032</v>
      </c>
      <c r="J125" s="8"/>
      <c r="K125" s="9"/>
      <c r="L125" s="111">
        <f>SUM(L123:L124)</f>
        <v>1675</v>
      </c>
      <c r="M125" s="8"/>
      <c r="N125" s="8"/>
      <c r="O125" s="9"/>
      <c r="P125" s="111">
        <f>SUM(P123:P124)</f>
        <v>357</v>
      </c>
      <c r="Q125" s="8"/>
      <c r="R125" s="9"/>
      <c r="S125" s="112">
        <f t="shared" si="70"/>
        <v>0.8243110236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2001.0</v>
      </c>
      <c r="G131" s="120">
        <v>997.0</v>
      </c>
      <c r="H131" s="120">
        <f t="shared" ref="H131:H134" si="71">F131-G131</f>
        <v>1004</v>
      </c>
      <c r="I131" s="121">
        <f t="shared" ref="I131:I135" si="72">G131/F131</f>
        <v>0.4982508746</v>
      </c>
      <c r="J131" s="120">
        <v>440.0</v>
      </c>
      <c r="K131" s="120">
        <v>103.0</v>
      </c>
      <c r="L131" s="120">
        <f t="shared" ref="L131:L134" si="73">J131-K131</f>
        <v>337</v>
      </c>
      <c r="M131" s="121">
        <f t="shared" ref="M131:M135" si="74">K131/J131</f>
        <v>0.2340909091</v>
      </c>
    </row>
    <row r="132" ht="14.25" customHeight="1">
      <c r="E132" s="122" t="s">
        <v>70</v>
      </c>
      <c r="F132" s="122">
        <v>1253.0</v>
      </c>
      <c r="G132" s="122">
        <v>437.0</v>
      </c>
      <c r="H132" s="122">
        <f t="shared" si="71"/>
        <v>816</v>
      </c>
      <c r="I132" s="123">
        <f t="shared" si="72"/>
        <v>0.3487629689</v>
      </c>
      <c r="J132" s="122">
        <v>403.0</v>
      </c>
      <c r="K132" s="122">
        <v>59.0</v>
      </c>
      <c r="L132" s="122">
        <f t="shared" si="73"/>
        <v>344</v>
      </c>
      <c r="M132" s="123">
        <f t="shared" si="74"/>
        <v>0.1464019851</v>
      </c>
    </row>
    <row r="133" ht="14.25" customHeight="1">
      <c r="E133" s="124" t="s">
        <v>100</v>
      </c>
      <c r="F133" s="124">
        <v>1162.0</v>
      </c>
      <c r="G133" s="124">
        <v>453.0</v>
      </c>
      <c r="H133" s="124">
        <f t="shared" si="71"/>
        <v>709</v>
      </c>
      <c r="I133" s="125">
        <f t="shared" si="72"/>
        <v>0.3898450947</v>
      </c>
      <c r="J133" s="124">
        <v>329.0</v>
      </c>
      <c r="K133" s="124">
        <v>73.0</v>
      </c>
      <c r="L133" s="124">
        <f t="shared" si="73"/>
        <v>256</v>
      </c>
      <c r="M133" s="125">
        <f t="shared" si="74"/>
        <v>0.2218844985</v>
      </c>
    </row>
    <row r="134" ht="14.25" customHeight="1">
      <c r="E134" s="126" t="s">
        <v>128</v>
      </c>
      <c r="F134" s="126">
        <v>1694.0</v>
      </c>
      <c r="G134" s="126">
        <v>798.0</v>
      </c>
      <c r="H134" s="126">
        <f t="shared" si="71"/>
        <v>896</v>
      </c>
      <c r="I134" s="127">
        <f t="shared" si="72"/>
        <v>0.4710743802</v>
      </c>
      <c r="J134" s="126">
        <v>418.0</v>
      </c>
      <c r="K134" s="126">
        <v>83.0</v>
      </c>
      <c r="L134" s="126">
        <f t="shared" si="73"/>
        <v>335</v>
      </c>
      <c r="M134" s="127">
        <f t="shared" si="74"/>
        <v>0.1985645933</v>
      </c>
    </row>
    <row r="135" ht="14.25" customHeight="1">
      <c r="E135" s="128" t="s">
        <v>160</v>
      </c>
      <c r="F135" s="128">
        <f t="shared" ref="F135:H135" si="75">F131+F132+F133+F134</f>
        <v>6110</v>
      </c>
      <c r="G135" s="128">
        <f t="shared" si="75"/>
        <v>2685</v>
      </c>
      <c r="H135" s="128">
        <f t="shared" si="75"/>
        <v>3425</v>
      </c>
      <c r="I135" s="129">
        <f t="shared" si="72"/>
        <v>0.4394435352</v>
      </c>
      <c r="J135" s="128">
        <f t="shared" ref="J135:L135" si="76">J131+J132+J133+J134</f>
        <v>1590</v>
      </c>
      <c r="K135" s="128">
        <f t="shared" si="76"/>
        <v>318</v>
      </c>
      <c r="L135" s="128">
        <f t="shared" si="76"/>
        <v>1272</v>
      </c>
      <c r="M135" s="129">
        <f t="shared" si="74"/>
        <v>0.2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4.13"/>
    <col customWidth="1" min="3" max="3" width="10.13"/>
    <col customWidth="1" min="4" max="4" width="6.63"/>
    <col customWidth="1" min="5" max="5" width="45.13"/>
    <col customWidth="1" min="6" max="23" width="7.5"/>
    <col customWidth="1" min="24" max="26" width="8.63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ht="14.25" customHeight="1">
      <c r="A4" s="7" t="s">
        <v>180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ht="15.75" customHeigh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8"/>
      <c r="H5" s="8"/>
      <c r="I5" s="8"/>
      <c r="J5" s="8"/>
      <c r="K5" s="8"/>
      <c r="L5" s="8"/>
      <c r="M5" s="8"/>
      <c r="N5" s="9"/>
      <c r="O5" s="12" t="s">
        <v>8</v>
      </c>
      <c r="P5" s="8"/>
      <c r="Q5" s="8"/>
      <c r="R5" s="8"/>
      <c r="S5" s="8"/>
      <c r="T5" s="8"/>
      <c r="U5" s="8"/>
      <c r="V5" s="8"/>
      <c r="W5" s="9"/>
    </row>
    <row r="6" ht="14.25" customHeight="1">
      <c r="A6" s="13"/>
      <c r="B6" s="13"/>
      <c r="C6" s="13"/>
      <c r="D6" s="13"/>
      <c r="E6" s="13"/>
      <c r="F6" s="12" t="s">
        <v>9</v>
      </c>
      <c r="G6" s="8"/>
      <c r="H6" s="8"/>
      <c r="I6" s="9"/>
      <c r="J6" s="12" t="s">
        <v>10</v>
      </c>
      <c r="K6" s="8"/>
      <c r="L6" s="8"/>
      <c r="M6" s="9"/>
      <c r="N6" s="14" t="s">
        <v>11</v>
      </c>
      <c r="O6" s="12" t="s">
        <v>9</v>
      </c>
      <c r="P6" s="8"/>
      <c r="Q6" s="8"/>
      <c r="R6" s="9"/>
      <c r="S6" s="12" t="s">
        <v>10</v>
      </c>
      <c r="T6" s="8"/>
      <c r="U6" s="8"/>
      <c r="V6" s="9"/>
      <c r="W6" s="14" t="s">
        <v>11</v>
      </c>
    </row>
    <row r="7" ht="26.25" customHeight="1">
      <c r="A7" s="15"/>
      <c r="B7" s="15"/>
      <c r="C7" s="15"/>
      <c r="D7" s="15"/>
      <c r="E7" s="15"/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12</v>
      </c>
      <c r="K7" s="16" t="s">
        <v>13</v>
      </c>
      <c r="L7" s="16" t="s">
        <v>14</v>
      </c>
      <c r="M7" s="16" t="s">
        <v>15</v>
      </c>
      <c r="N7" s="15"/>
      <c r="O7" s="16" t="s">
        <v>12</v>
      </c>
      <c r="P7" s="16" t="s">
        <v>13</v>
      </c>
      <c r="Q7" s="16" t="s">
        <v>14</v>
      </c>
      <c r="R7" s="16" t="s">
        <v>15</v>
      </c>
      <c r="S7" s="16" t="s">
        <v>12</v>
      </c>
      <c r="T7" s="16" t="s">
        <v>13</v>
      </c>
      <c r="U7" s="16" t="s">
        <v>14</v>
      </c>
      <c r="V7" s="16" t="s">
        <v>15</v>
      </c>
      <c r="W7" s="15"/>
    </row>
    <row r="8" ht="14.25" customHeight="1">
      <c r="A8" s="17" t="s">
        <v>16</v>
      </c>
      <c r="B8" s="18">
        <v>1.0</v>
      </c>
      <c r="C8" s="19" t="s">
        <v>17</v>
      </c>
      <c r="D8" s="19">
        <v>13669.0</v>
      </c>
      <c r="E8" s="20" t="s">
        <v>18</v>
      </c>
      <c r="F8" s="21">
        <v>14.0</v>
      </c>
      <c r="G8" s="22">
        <v>14.0</v>
      </c>
      <c r="H8" s="21">
        <f t="shared" ref="H8:H10" si="1">F8-G8</f>
        <v>0</v>
      </c>
      <c r="I8" s="23">
        <f t="shared" ref="I8:I10" si="2">G8/F8</f>
        <v>1</v>
      </c>
      <c r="J8" s="21">
        <v>16.0</v>
      </c>
      <c r="K8" s="22">
        <v>15.0</v>
      </c>
      <c r="L8" s="21">
        <f t="shared" ref="L8:L9" si="3">J8-K8</f>
        <v>1</v>
      </c>
      <c r="M8" s="23">
        <f t="shared" ref="M8:M9" si="4">K8/J8</f>
        <v>0.9375</v>
      </c>
      <c r="N8" s="24"/>
      <c r="O8" s="21"/>
      <c r="P8" s="22"/>
      <c r="Q8" s="21"/>
      <c r="R8" s="23"/>
      <c r="S8" s="21"/>
      <c r="T8" s="22"/>
      <c r="U8" s="21"/>
      <c r="V8" s="23"/>
      <c r="W8" s="22"/>
    </row>
    <row r="9" ht="14.25" customHeight="1">
      <c r="A9" s="13"/>
      <c r="B9" s="25">
        <v>2.0</v>
      </c>
      <c r="C9" s="19" t="s">
        <v>19</v>
      </c>
      <c r="D9" s="19">
        <v>1401.0</v>
      </c>
      <c r="E9" s="20" t="s">
        <v>20</v>
      </c>
      <c r="F9" s="21">
        <v>57.0</v>
      </c>
      <c r="G9" s="22">
        <v>57.0</v>
      </c>
      <c r="H9" s="21">
        <f t="shared" si="1"/>
        <v>0</v>
      </c>
      <c r="I9" s="23">
        <f t="shared" si="2"/>
        <v>1</v>
      </c>
      <c r="J9" s="21">
        <v>38.0</v>
      </c>
      <c r="K9" s="22">
        <v>68.0</v>
      </c>
      <c r="L9" s="21">
        <f t="shared" si="3"/>
        <v>-30</v>
      </c>
      <c r="M9" s="23">
        <f t="shared" si="4"/>
        <v>1.789473684</v>
      </c>
      <c r="N9" s="24"/>
      <c r="O9" s="21">
        <v>10.0</v>
      </c>
      <c r="P9" s="22">
        <v>10.0</v>
      </c>
      <c r="Q9" s="21">
        <f>O9-P9</f>
        <v>0</v>
      </c>
      <c r="R9" s="23">
        <f>P9/O9</f>
        <v>1</v>
      </c>
      <c r="S9" s="21"/>
      <c r="T9" s="22"/>
      <c r="U9" s="21"/>
      <c r="V9" s="23"/>
      <c r="W9" s="22"/>
    </row>
    <row r="10" ht="14.25" customHeight="1">
      <c r="A10" s="13"/>
      <c r="B10" s="13"/>
      <c r="C10" s="26" t="s">
        <v>21</v>
      </c>
      <c r="D10" s="19">
        <v>1472.0</v>
      </c>
      <c r="E10" s="27" t="s">
        <v>22</v>
      </c>
      <c r="F10" s="21">
        <v>28.0</v>
      </c>
      <c r="G10" s="22">
        <v>26.0</v>
      </c>
      <c r="H10" s="21">
        <f t="shared" si="1"/>
        <v>2</v>
      </c>
      <c r="I10" s="23">
        <f t="shared" si="2"/>
        <v>0.9285714286</v>
      </c>
      <c r="J10" s="21"/>
      <c r="K10" s="22"/>
      <c r="L10" s="21"/>
      <c r="M10" s="23"/>
      <c r="N10" s="24"/>
      <c r="O10" s="21"/>
      <c r="P10" s="22"/>
      <c r="Q10" s="21"/>
      <c r="R10" s="23"/>
      <c r="S10" s="21"/>
      <c r="T10" s="22"/>
      <c r="U10" s="21"/>
      <c r="V10" s="23"/>
      <c r="W10" s="22"/>
    </row>
    <row r="11" ht="14.25" customHeight="1">
      <c r="A11" s="13"/>
      <c r="B11" s="13"/>
      <c r="C11" s="13"/>
      <c r="D11" s="19">
        <v>1441.0</v>
      </c>
      <c r="E11" s="27" t="s">
        <v>23</v>
      </c>
      <c r="F11" s="21"/>
      <c r="G11" s="22"/>
      <c r="H11" s="21"/>
      <c r="I11" s="23"/>
      <c r="J11" s="21"/>
      <c r="K11" s="22"/>
      <c r="L11" s="21"/>
      <c r="M11" s="23"/>
      <c r="N11" s="24"/>
      <c r="O11" s="21">
        <v>10.0</v>
      </c>
      <c r="P11" s="22">
        <v>10.0</v>
      </c>
      <c r="Q11" s="21">
        <f>O11-P11</f>
        <v>0</v>
      </c>
      <c r="R11" s="23">
        <f>P11/O11</f>
        <v>1</v>
      </c>
      <c r="S11" s="21"/>
      <c r="T11" s="22"/>
      <c r="U11" s="21"/>
      <c r="V11" s="23"/>
      <c r="W11" s="22"/>
    </row>
    <row r="12" ht="14.25" customHeight="1">
      <c r="A12" s="13"/>
      <c r="B12" s="13"/>
      <c r="C12" s="13"/>
      <c r="D12" s="19">
        <v>1529.0</v>
      </c>
      <c r="E12" s="27" t="s">
        <v>24</v>
      </c>
      <c r="F12" s="21">
        <v>45.0</v>
      </c>
      <c r="G12" s="22">
        <v>45.0</v>
      </c>
      <c r="H12" s="21">
        <f t="shared" ref="H12:H19" si="5">F12-G12</f>
        <v>0</v>
      </c>
      <c r="I12" s="23">
        <f t="shared" ref="I12:I19" si="6">G12/F12</f>
        <v>1</v>
      </c>
      <c r="J12" s="21">
        <v>30.0</v>
      </c>
      <c r="K12" s="22">
        <v>30.0</v>
      </c>
      <c r="L12" s="21">
        <f t="shared" ref="L12:L13" si="7">J12-K12</f>
        <v>0</v>
      </c>
      <c r="M12" s="23">
        <f t="shared" ref="M12:M13" si="8">K12/J12</f>
        <v>1</v>
      </c>
      <c r="N12" s="24"/>
      <c r="O12" s="21"/>
      <c r="P12" s="22"/>
      <c r="Q12" s="21"/>
      <c r="R12" s="23"/>
      <c r="S12" s="21"/>
      <c r="T12" s="22"/>
      <c r="U12" s="21"/>
      <c r="V12" s="23"/>
      <c r="W12" s="22"/>
    </row>
    <row r="13" ht="14.25" customHeight="1">
      <c r="A13" s="13"/>
      <c r="B13" s="13"/>
      <c r="C13" s="15"/>
      <c r="D13" s="19">
        <v>1482.0</v>
      </c>
      <c r="E13" s="20" t="s">
        <v>25</v>
      </c>
      <c r="F13" s="21">
        <v>186.0</v>
      </c>
      <c r="G13" s="22">
        <v>186.0</v>
      </c>
      <c r="H13" s="21">
        <f t="shared" si="5"/>
        <v>0</v>
      </c>
      <c r="I13" s="23">
        <f t="shared" si="6"/>
        <v>1</v>
      </c>
      <c r="J13" s="21">
        <v>40.0</v>
      </c>
      <c r="K13" s="22">
        <v>39.0</v>
      </c>
      <c r="L13" s="21">
        <f t="shared" si="7"/>
        <v>1</v>
      </c>
      <c r="M13" s="23">
        <f t="shared" si="8"/>
        <v>0.975</v>
      </c>
      <c r="N13" s="24"/>
      <c r="O13" s="21">
        <v>25.0</v>
      </c>
      <c r="P13" s="22">
        <v>9.0</v>
      </c>
      <c r="Q13" s="21">
        <f>O13-P13</f>
        <v>16</v>
      </c>
      <c r="R13" s="23">
        <f>P13/O13</f>
        <v>0.36</v>
      </c>
      <c r="S13" s="21"/>
      <c r="T13" s="22"/>
      <c r="U13" s="21"/>
      <c r="V13" s="23"/>
      <c r="W13" s="22"/>
    </row>
    <row r="14" ht="14.25" customHeight="1">
      <c r="A14" s="13"/>
      <c r="B14" s="13"/>
      <c r="C14" s="26" t="s">
        <v>26</v>
      </c>
      <c r="D14" s="19"/>
      <c r="E14" s="20" t="s">
        <v>27</v>
      </c>
      <c r="F14" s="21">
        <v>54.0</v>
      </c>
      <c r="G14" s="22">
        <v>54.0</v>
      </c>
      <c r="H14" s="21">
        <f t="shared" si="5"/>
        <v>0</v>
      </c>
      <c r="I14" s="23">
        <f t="shared" si="6"/>
        <v>1</v>
      </c>
      <c r="J14" s="21"/>
      <c r="K14" s="22"/>
      <c r="L14" s="21" t="s">
        <v>28</v>
      </c>
      <c r="M14" s="23"/>
      <c r="N14" s="24">
        <v>4.0</v>
      </c>
      <c r="O14" s="21"/>
      <c r="P14" s="22"/>
      <c r="Q14" s="21"/>
      <c r="R14" s="23"/>
      <c r="S14" s="21"/>
      <c r="T14" s="22"/>
      <c r="U14" s="21"/>
      <c r="V14" s="23"/>
      <c r="W14" s="22"/>
    </row>
    <row r="15" ht="14.25" customHeight="1">
      <c r="A15" s="13"/>
      <c r="B15" s="13"/>
      <c r="C15" s="13"/>
      <c r="D15" s="19"/>
      <c r="E15" s="20" t="s">
        <v>29</v>
      </c>
      <c r="F15" s="21">
        <v>30.0</v>
      </c>
      <c r="G15" s="22">
        <v>28.0</v>
      </c>
      <c r="H15" s="21">
        <f t="shared" si="5"/>
        <v>2</v>
      </c>
      <c r="I15" s="23">
        <f t="shared" si="6"/>
        <v>0.9333333333</v>
      </c>
      <c r="J15" s="21">
        <v>3.0</v>
      </c>
      <c r="K15" s="22"/>
      <c r="L15" s="21">
        <f>J15-K15</f>
        <v>3</v>
      </c>
      <c r="M15" s="23">
        <f>K15/J15</f>
        <v>0</v>
      </c>
      <c r="N15" s="24"/>
      <c r="O15" s="21"/>
      <c r="P15" s="22"/>
      <c r="Q15" s="21"/>
      <c r="R15" s="23"/>
      <c r="S15" s="21"/>
      <c r="T15" s="22"/>
      <c r="U15" s="21"/>
      <c r="V15" s="23"/>
      <c r="W15" s="22"/>
    </row>
    <row r="16" ht="14.25" customHeight="1">
      <c r="A16" s="13"/>
      <c r="B16" s="13"/>
      <c r="C16" s="13"/>
      <c r="D16" s="19"/>
      <c r="E16" s="20" t="s">
        <v>30</v>
      </c>
      <c r="F16" s="21">
        <v>2.0</v>
      </c>
      <c r="G16" s="22">
        <v>1.0</v>
      </c>
      <c r="H16" s="21">
        <f t="shared" si="5"/>
        <v>1</v>
      </c>
      <c r="I16" s="23">
        <f t="shared" si="6"/>
        <v>0.5</v>
      </c>
      <c r="J16" s="21"/>
      <c r="K16" s="22"/>
      <c r="L16" s="21"/>
      <c r="M16" s="23"/>
      <c r="N16" s="24"/>
      <c r="O16" s="21"/>
      <c r="P16" s="22"/>
      <c r="Q16" s="21"/>
      <c r="R16" s="23"/>
      <c r="S16" s="21"/>
      <c r="T16" s="22"/>
      <c r="U16" s="21"/>
      <c r="V16" s="23"/>
      <c r="W16" s="22"/>
    </row>
    <row r="17" ht="14.25" customHeight="1">
      <c r="A17" s="13"/>
      <c r="B17" s="13"/>
      <c r="C17" s="13"/>
      <c r="D17" s="19"/>
      <c r="E17" s="20" t="s">
        <v>31</v>
      </c>
      <c r="F17" s="21">
        <v>38.0</v>
      </c>
      <c r="G17" s="22">
        <v>38.0</v>
      </c>
      <c r="H17" s="21">
        <f t="shared" si="5"/>
        <v>0</v>
      </c>
      <c r="I17" s="23">
        <f t="shared" si="6"/>
        <v>1</v>
      </c>
      <c r="J17" s="21"/>
      <c r="K17" s="22"/>
      <c r="L17" s="21"/>
      <c r="M17" s="23"/>
      <c r="N17" s="24">
        <v>1.0</v>
      </c>
      <c r="O17" s="21"/>
      <c r="P17" s="22"/>
      <c r="Q17" s="21"/>
      <c r="R17" s="23"/>
      <c r="S17" s="21"/>
      <c r="T17" s="22"/>
      <c r="U17" s="21"/>
      <c r="V17" s="23"/>
      <c r="W17" s="22"/>
    </row>
    <row r="18" ht="14.25" customHeight="1">
      <c r="A18" s="13"/>
      <c r="B18" s="13"/>
      <c r="C18" s="13"/>
      <c r="D18" s="19"/>
      <c r="E18" s="20" t="s">
        <v>32</v>
      </c>
      <c r="F18" s="21">
        <v>40.0</v>
      </c>
      <c r="G18" s="22">
        <v>39.0</v>
      </c>
      <c r="H18" s="21">
        <f t="shared" si="5"/>
        <v>1</v>
      </c>
      <c r="I18" s="23">
        <f t="shared" si="6"/>
        <v>0.975</v>
      </c>
      <c r="J18" s="21"/>
      <c r="K18" s="22"/>
      <c r="L18" s="21"/>
      <c r="M18" s="23"/>
      <c r="N18" s="24"/>
      <c r="O18" s="21">
        <v>2.0</v>
      </c>
      <c r="P18" s="22">
        <v>0.0</v>
      </c>
      <c r="Q18" s="21">
        <f>O18-P18</f>
        <v>2</v>
      </c>
      <c r="R18" s="23">
        <f>P18/O18</f>
        <v>0</v>
      </c>
      <c r="S18" s="21"/>
      <c r="T18" s="22"/>
      <c r="U18" s="21"/>
      <c r="V18" s="23"/>
      <c r="W18" s="22"/>
    </row>
    <row r="19" ht="14.25" customHeight="1">
      <c r="A19" s="13"/>
      <c r="B19" s="13"/>
      <c r="C19" s="13"/>
      <c r="D19" s="19"/>
      <c r="E19" s="20" t="s">
        <v>33</v>
      </c>
      <c r="F19" s="21">
        <v>10.0</v>
      </c>
      <c r="G19" s="22">
        <v>7.0</v>
      </c>
      <c r="H19" s="21">
        <f t="shared" si="5"/>
        <v>3</v>
      </c>
      <c r="I19" s="23">
        <f t="shared" si="6"/>
        <v>0.7</v>
      </c>
      <c r="J19" s="21">
        <v>10.0</v>
      </c>
      <c r="K19" s="22"/>
      <c r="L19" s="21">
        <f t="shared" ref="L19:L20" si="9">J19-K19</f>
        <v>10</v>
      </c>
      <c r="M19" s="23">
        <f t="shared" ref="M19:M20" si="10">K19/J19</f>
        <v>0</v>
      </c>
      <c r="N19" s="24"/>
      <c r="O19" s="21"/>
      <c r="P19" s="22"/>
      <c r="Q19" s="21"/>
      <c r="R19" s="23"/>
      <c r="S19" s="21"/>
      <c r="T19" s="22"/>
      <c r="U19" s="21"/>
      <c r="V19" s="23"/>
      <c r="W19" s="22"/>
    </row>
    <row r="20" ht="14.25" customHeight="1">
      <c r="A20" s="13"/>
      <c r="B20" s="13"/>
      <c r="C20" s="13"/>
      <c r="D20" s="19"/>
      <c r="E20" s="20" t="s">
        <v>34</v>
      </c>
      <c r="F20" s="21"/>
      <c r="G20" s="22"/>
      <c r="H20" s="21"/>
      <c r="I20" s="23"/>
      <c r="J20" s="21">
        <v>10.0</v>
      </c>
      <c r="K20" s="22">
        <v>8.0</v>
      </c>
      <c r="L20" s="21">
        <f t="shared" si="9"/>
        <v>2</v>
      </c>
      <c r="M20" s="23">
        <f t="shared" si="10"/>
        <v>0.8</v>
      </c>
      <c r="N20" s="24"/>
      <c r="O20" s="21"/>
      <c r="P20" s="22"/>
      <c r="Q20" s="21"/>
      <c r="R20" s="23"/>
      <c r="S20" s="21"/>
      <c r="T20" s="22"/>
      <c r="U20" s="21"/>
      <c r="V20" s="23"/>
      <c r="W20" s="22"/>
    </row>
    <row r="21" ht="14.25" customHeight="1">
      <c r="A21" s="13"/>
      <c r="B21" s="13"/>
      <c r="C21" s="13"/>
      <c r="D21" s="19"/>
      <c r="E21" s="20" t="s">
        <v>35</v>
      </c>
      <c r="F21" s="21"/>
      <c r="G21" s="22"/>
      <c r="H21" s="21"/>
      <c r="I21" s="23"/>
      <c r="J21" s="21"/>
      <c r="K21" s="22"/>
      <c r="L21" s="21"/>
      <c r="M21" s="23"/>
      <c r="N21" s="24"/>
      <c r="O21" s="21">
        <v>34.0</v>
      </c>
      <c r="P21" s="22">
        <v>23.0</v>
      </c>
      <c r="Q21" s="21">
        <f>O21-P21</f>
        <v>11</v>
      </c>
      <c r="R21" s="23">
        <f>P21/O21</f>
        <v>0.6764705882</v>
      </c>
      <c r="S21" s="21"/>
      <c r="T21" s="22"/>
      <c r="U21" s="21"/>
      <c r="V21" s="23"/>
      <c r="W21" s="22"/>
    </row>
    <row r="22" ht="14.25" customHeight="1">
      <c r="A22" s="13"/>
      <c r="B22" s="13"/>
      <c r="C22" s="13"/>
      <c r="D22" s="19"/>
      <c r="E22" s="20" t="s">
        <v>36</v>
      </c>
      <c r="F22" s="21">
        <v>29.0</v>
      </c>
      <c r="G22" s="22">
        <v>27.0</v>
      </c>
      <c r="H22" s="21">
        <f t="shared" ref="H22:H26" si="11">F22-G22</f>
        <v>2</v>
      </c>
      <c r="I22" s="23">
        <f t="shared" ref="I22:I26" si="12">G22/F22</f>
        <v>0.9310344828</v>
      </c>
      <c r="J22" s="21"/>
      <c r="K22" s="22"/>
      <c r="L22" s="21"/>
      <c r="M22" s="23"/>
      <c r="N22" s="24"/>
      <c r="O22" s="21"/>
      <c r="P22" s="22"/>
      <c r="Q22" s="21"/>
      <c r="R22" s="23"/>
      <c r="S22" s="21"/>
      <c r="T22" s="22"/>
      <c r="U22" s="21"/>
      <c r="V22" s="23"/>
      <c r="W22" s="22"/>
    </row>
    <row r="23" ht="14.25" customHeight="1">
      <c r="A23" s="13"/>
      <c r="B23" s="13"/>
      <c r="C23" s="13"/>
      <c r="D23" s="19"/>
      <c r="E23" s="20" t="s">
        <v>37</v>
      </c>
      <c r="F23" s="21">
        <v>10.0</v>
      </c>
      <c r="G23" s="22">
        <v>10.0</v>
      </c>
      <c r="H23" s="21">
        <f t="shared" si="11"/>
        <v>0</v>
      </c>
      <c r="I23" s="23">
        <f t="shared" si="12"/>
        <v>1</v>
      </c>
      <c r="J23" s="21"/>
      <c r="K23" s="22"/>
      <c r="L23" s="21"/>
      <c r="M23" s="23"/>
      <c r="N23" s="24"/>
      <c r="O23" s="21"/>
      <c r="P23" s="22"/>
      <c r="Q23" s="21"/>
      <c r="R23" s="23"/>
      <c r="S23" s="21"/>
      <c r="T23" s="22"/>
      <c r="U23" s="21"/>
      <c r="V23" s="23"/>
      <c r="W23" s="22"/>
    </row>
    <row r="24" ht="14.25" customHeight="1">
      <c r="A24" s="13"/>
      <c r="B24" s="13"/>
      <c r="C24" s="13"/>
      <c r="D24" s="19"/>
      <c r="E24" s="20" t="s">
        <v>38</v>
      </c>
      <c r="F24" s="21">
        <v>8.0</v>
      </c>
      <c r="G24" s="22">
        <v>6.0</v>
      </c>
      <c r="H24" s="21">
        <f t="shared" si="11"/>
        <v>2</v>
      </c>
      <c r="I24" s="23">
        <f t="shared" si="12"/>
        <v>0.75</v>
      </c>
      <c r="J24" s="21"/>
      <c r="K24" s="22"/>
      <c r="L24" s="21"/>
      <c r="M24" s="23"/>
      <c r="N24" s="24"/>
      <c r="O24" s="21"/>
      <c r="P24" s="22"/>
      <c r="Q24" s="21"/>
      <c r="R24" s="23"/>
      <c r="S24" s="21"/>
      <c r="T24" s="22"/>
      <c r="U24" s="21"/>
      <c r="V24" s="23"/>
      <c r="W24" s="22"/>
    </row>
    <row r="25" ht="14.25" customHeight="1">
      <c r="A25" s="13"/>
      <c r="B25" s="13"/>
      <c r="C25" s="13"/>
      <c r="D25" s="19"/>
      <c r="E25" s="20" t="s">
        <v>39</v>
      </c>
      <c r="F25" s="21">
        <v>20.0</v>
      </c>
      <c r="G25" s="22">
        <v>17.0</v>
      </c>
      <c r="H25" s="21">
        <f t="shared" si="11"/>
        <v>3</v>
      </c>
      <c r="I25" s="23">
        <f t="shared" si="12"/>
        <v>0.85</v>
      </c>
      <c r="J25" s="21"/>
      <c r="K25" s="22"/>
      <c r="L25" s="21"/>
      <c r="M25" s="23"/>
      <c r="N25" s="24"/>
      <c r="O25" s="21">
        <v>4.0</v>
      </c>
      <c r="P25" s="22">
        <v>4.0</v>
      </c>
      <c r="Q25" s="21">
        <f t="shared" ref="Q25:Q26" si="13">O25-P25</f>
        <v>0</v>
      </c>
      <c r="R25" s="23">
        <f t="shared" ref="R25:R26" si="14">P25/O25</f>
        <v>1</v>
      </c>
      <c r="S25" s="21"/>
      <c r="T25" s="22"/>
      <c r="U25" s="21"/>
      <c r="V25" s="23"/>
      <c r="W25" s="22"/>
    </row>
    <row r="26" ht="14.25" customHeight="1">
      <c r="A26" s="13"/>
      <c r="B26" s="13"/>
      <c r="C26" s="15"/>
      <c r="D26" s="19"/>
      <c r="E26" s="20" t="s">
        <v>40</v>
      </c>
      <c r="F26" s="21">
        <v>40.0</v>
      </c>
      <c r="G26" s="22">
        <v>40.0</v>
      </c>
      <c r="H26" s="21">
        <f t="shared" si="11"/>
        <v>0</v>
      </c>
      <c r="I26" s="23">
        <f t="shared" si="12"/>
        <v>1</v>
      </c>
      <c r="J26" s="21"/>
      <c r="K26" s="22"/>
      <c r="L26" s="21"/>
      <c r="M26" s="23"/>
      <c r="N26" s="24">
        <v>6.0</v>
      </c>
      <c r="O26" s="21">
        <v>8.0</v>
      </c>
      <c r="P26" s="22">
        <v>7.0</v>
      </c>
      <c r="Q26" s="21">
        <f t="shared" si="13"/>
        <v>1</v>
      </c>
      <c r="R26" s="23">
        <f t="shared" si="14"/>
        <v>0.875</v>
      </c>
      <c r="S26" s="21"/>
      <c r="T26" s="22"/>
      <c r="U26" s="21"/>
      <c r="V26" s="23"/>
      <c r="W26" s="22"/>
    </row>
    <row r="27" ht="14.25" customHeight="1">
      <c r="A27" s="13"/>
      <c r="B27" s="13"/>
      <c r="C27" s="19" t="s">
        <v>41</v>
      </c>
      <c r="D27" s="19">
        <v>10352.0</v>
      </c>
      <c r="E27" s="20" t="s">
        <v>42</v>
      </c>
      <c r="F27" s="21"/>
      <c r="G27" s="22"/>
      <c r="H27" s="21"/>
      <c r="I27" s="23"/>
      <c r="J27" s="21">
        <v>10.0</v>
      </c>
      <c r="K27" s="22">
        <v>5.0</v>
      </c>
      <c r="L27" s="21">
        <f>J27-K27</f>
        <v>5</v>
      </c>
      <c r="M27" s="23">
        <f>K27/J27</f>
        <v>0.5</v>
      </c>
      <c r="N27" s="24"/>
      <c r="O27" s="21"/>
      <c r="P27" s="22"/>
      <c r="Q27" s="21"/>
      <c r="R27" s="23"/>
      <c r="S27" s="21"/>
      <c r="T27" s="22"/>
      <c r="U27" s="21"/>
      <c r="V27" s="23"/>
      <c r="W27" s="22"/>
    </row>
    <row r="28" ht="14.25" customHeight="1">
      <c r="A28" s="13"/>
      <c r="B28" s="13"/>
      <c r="C28" s="19" t="s">
        <v>43</v>
      </c>
      <c r="D28" s="19"/>
      <c r="E28" s="20" t="s">
        <v>44</v>
      </c>
      <c r="F28" s="21">
        <v>10.0</v>
      </c>
      <c r="G28" s="22">
        <v>10.0</v>
      </c>
      <c r="H28" s="21">
        <f t="shared" ref="H28:H30" si="15">F28-G28</f>
        <v>0</v>
      </c>
      <c r="I28" s="23">
        <f t="shared" ref="I28:I30" si="16">G28/F28</f>
        <v>1</v>
      </c>
      <c r="J28" s="21"/>
      <c r="K28" s="22"/>
      <c r="L28" s="21"/>
      <c r="M28" s="23"/>
      <c r="N28" s="24"/>
      <c r="O28" s="21"/>
      <c r="P28" s="22"/>
      <c r="Q28" s="21"/>
      <c r="R28" s="23"/>
      <c r="S28" s="21"/>
      <c r="T28" s="22"/>
      <c r="U28" s="21"/>
      <c r="V28" s="23"/>
      <c r="W28" s="22"/>
    </row>
    <row r="29" ht="14.25" customHeight="1">
      <c r="A29" s="13"/>
      <c r="B29" s="15"/>
      <c r="C29" s="19" t="s">
        <v>45</v>
      </c>
      <c r="D29" s="19"/>
      <c r="E29" s="20" t="s">
        <v>46</v>
      </c>
      <c r="F29" s="21">
        <v>9.0</v>
      </c>
      <c r="G29" s="22"/>
      <c r="H29" s="21">
        <f t="shared" si="15"/>
        <v>9</v>
      </c>
      <c r="I29" s="23">
        <f t="shared" si="16"/>
        <v>0</v>
      </c>
      <c r="J29" s="21"/>
      <c r="K29" s="22"/>
      <c r="L29" s="21"/>
      <c r="M29" s="23"/>
      <c r="N29" s="24"/>
      <c r="O29" s="21">
        <v>3.0</v>
      </c>
      <c r="P29" s="22">
        <v>0.0</v>
      </c>
      <c r="Q29" s="21">
        <f>O29-P29</f>
        <v>3</v>
      </c>
      <c r="R29" s="23">
        <f>P29/O29</f>
        <v>0</v>
      </c>
      <c r="S29" s="21"/>
      <c r="T29" s="22"/>
      <c r="U29" s="21"/>
      <c r="V29" s="23"/>
      <c r="W29" s="22"/>
    </row>
    <row r="30" ht="14.25" customHeight="1">
      <c r="A30" s="13"/>
      <c r="B30" s="25">
        <v>3.0</v>
      </c>
      <c r="C30" s="19" t="s">
        <v>47</v>
      </c>
      <c r="D30" s="19">
        <v>2414.0</v>
      </c>
      <c r="E30" s="20" t="s">
        <v>48</v>
      </c>
      <c r="F30" s="21">
        <v>9.0</v>
      </c>
      <c r="G30" s="22">
        <v>3.0</v>
      </c>
      <c r="H30" s="21">
        <f t="shared" si="15"/>
        <v>6</v>
      </c>
      <c r="I30" s="23">
        <f t="shared" si="16"/>
        <v>0.3333333333</v>
      </c>
      <c r="J30" s="21">
        <v>3.0</v>
      </c>
      <c r="K30" s="22"/>
      <c r="L30" s="21">
        <f>J30-K30</f>
        <v>3</v>
      </c>
      <c r="M30" s="23">
        <f>K30/J30</f>
        <v>0</v>
      </c>
      <c r="N30" s="24"/>
      <c r="O30" s="21"/>
      <c r="P30" s="22"/>
      <c r="Q30" s="21"/>
      <c r="R30" s="23"/>
      <c r="S30" s="21"/>
      <c r="T30" s="22"/>
      <c r="U30" s="21"/>
      <c r="V30" s="23"/>
      <c r="W30" s="22"/>
    </row>
    <row r="31" ht="14.25" customHeight="1">
      <c r="A31" s="13"/>
      <c r="B31" s="13"/>
      <c r="C31" s="26" t="s">
        <v>49</v>
      </c>
      <c r="D31" s="19">
        <v>14747.0</v>
      </c>
      <c r="E31" s="20" t="s">
        <v>50</v>
      </c>
      <c r="F31" s="21"/>
      <c r="G31" s="22"/>
      <c r="H31" s="21"/>
      <c r="I31" s="23"/>
      <c r="J31" s="21"/>
      <c r="K31" s="22"/>
      <c r="L31" s="21"/>
      <c r="M31" s="23"/>
      <c r="N31" s="24"/>
      <c r="O31" s="21"/>
      <c r="P31" s="22"/>
      <c r="Q31" s="21"/>
      <c r="R31" s="23"/>
      <c r="S31" s="21"/>
      <c r="T31" s="22"/>
      <c r="U31" s="21"/>
      <c r="V31" s="23"/>
      <c r="W31" s="22"/>
    </row>
    <row r="32" ht="14.25" customHeight="1">
      <c r="A32" s="13"/>
      <c r="B32" s="13"/>
      <c r="C32" s="13"/>
      <c r="D32" s="19">
        <v>14887.0</v>
      </c>
      <c r="E32" s="20" t="s">
        <v>51</v>
      </c>
      <c r="F32" s="21">
        <v>12.0</v>
      </c>
      <c r="G32" s="22">
        <v>10.0</v>
      </c>
      <c r="H32" s="21">
        <f t="shared" ref="H32:H36" si="17">F32-G32</f>
        <v>2</v>
      </c>
      <c r="I32" s="23">
        <f t="shared" ref="I32:I36" si="18">G32/F32</f>
        <v>0.8333333333</v>
      </c>
      <c r="J32" s="21">
        <v>4.0</v>
      </c>
      <c r="K32" s="22"/>
      <c r="L32" s="21">
        <f>J32-K32</f>
        <v>4</v>
      </c>
      <c r="M32" s="23">
        <f>K32/J32</f>
        <v>0</v>
      </c>
      <c r="N32" s="24"/>
      <c r="O32" s="21"/>
      <c r="P32" s="22"/>
      <c r="Q32" s="21"/>
      <c r="R32" s="23"/>
      <c r="S32" s="21"/>
      <c r="T32" s="22"/>
      <c r="U32" s="21"/>
      <c r="V32" s="23"/>
      <c r="W32" s="22"/>
    </row>
    <row r="33" ht="14.25" customHeight="1">
      <c r="A33" s="13"/>
      <c r="B33" s="13"/>
      <c r="C33" s="13"/>
      <c r="D33" s="19">
        <v>14754.0</v>
      </c>
      <c r="E33" s="20" t="s">
        <v>52</v>
      </c>
      <c r="F33" s="21">
        <v>12.0</v>
      </c>
      <c r="G33" s="22">
        <v>9.0</v>
      </c>
      <c r="H33" s="21">
        <f t="shared" si="17"/>
        <v>3</v>
      </c>
      <c r="I33" s="23">
        <f t="shared" si="18"/>
        <v>0.75</v>
      </c>
      <c r="J33" s="21"/>
      <c r="K33" s="22"/>
      <c r="L33" s="21"/>
      <c r="M33" s="23"/>
      <c r="N33" s="24"/>
      <c r="O33" s="21"/>
      <c r="P33" s="22"/>
      <c r="Q33" s="21"/>
      <c r="R33" s="23"/>
      <c r="S33" s="21"/>
      <c r="T33" s="22"/>
      <c r="U33" s="21"/>
      <c r="V33" s="23"/>
      <c r="W33" s="22"/>
    </row>
    <row r="34" ht="14.25" customHeight="1">
      <c r="A34" s="13"/>
      <c r="B34" s="15"/>
      <c r="C34" s="15"/>
      <c r="D34" s="19">
        <v>14701.0</v>
      </c>
      <c r="E34" s="20" t="s">
        <v>53</v>
      </c>
      <c r="F34" s="21">
        <v>30.0</v>
      </c>
      <c r="G34" s="22">
        <v>30.0</v>
      </c>
      <c r="H34" s="21">
        <f t="shared" si="17"/>
        <v>0</v>
      </c>
      <c r="I34" s="23">
        <f t="shared" si="18"/>
        <v>1</v>
      </c>
      <c r="J34" s="21">
        <v>10.0</v>
      </c>
      <c r="K34" s="22">
        <v>6.0</v>
      </c>
      <c r="L34" s="21">
        <f t="shared" ref="L34:L35" si="19">J34-K34</f>
        <v>4</v>
      </c>
      <c r="M34" s="23">
        <f t="shared" ref="M34:M35" si="20">K34/J34</f>
        <v>0.6</v>
      </c>
      <c r="N34" s="24"/>
      <c r="O34" s="21"/>
      <c r="P34" s="22"/>
      <c r="Q34" s="21"/>
      <c r="R34" s="23"/>
      <c r="S34" s="21"/>
      <c r="T34" s="22"/>
      <c r="U34" s="21"/>
      <c r="V34" s="23"/>
      <c r="W34" s="22">
        <v>3.0</v>
      </c>
    </row>
    <row r="35" ht="14.25" customHeight="1">
      <c r="A35" s="13"/>
      <c r="B35" s="18">
        <v>4.0</v>
      </c>
      <c r="C35" s="19" t="s">
        <v>54</v>
      </c>
      <c r="D35" s="19">
        <v>9800.0</v>
      </c>
      <c r="E35" s="20" t="s">
        <v>55</v>
      </c>
      <c r="F35" s="21">
        <v>10.0</v>
      </c>
      <c r="G35" s="22">
        <v>10.0</v>
      </c>
      <c r="H35" s="21">
        <f t="shared" si="17"/>
        <v>0</v>
      </c>
      <c r="I35" s="23">
        <f t="shared" si="18"/>
        <v>1</v>
      </c>
      <c r="J35" s="21">
        <v>1.0</v>
      </c>
      <c r="K35" s="22"/>
      <c r="L35" s="21">
        <f t="shared" si="19"/>
        <v>1</v>
      </c>
      <c r="M35" s="23">
        <f t="shared" si="20"/>
        <v>0</v>
      </c>
      <c r="N35" s="24"/>
      <c r="O35" s="21"/>
      <c r="P35" s="22"/>
      <c r="Q35" s="21"/>
      <c r="R35" s="23"/>
      <c r="S35" s="21"/>
      <c r="T35" s="22"/>
      <c r="U35" s="21"/>
      <c r="V35" s="23"/>
      <c r="W35" s="22"/>
    </row>
    <row r="36" ht="14.25" customHeight="1">
      <c r="A36" s="13"/>
      <c r="B36" s="28">
        <v>5.0</v>
      </c>
      <c r="C36" s="29" t="s">
        <v>56</v>
      </c>
      <c r="D36" s="30">
        <v>9258.0</v>
      </c>
      <c r="E36" s="27" t="s">
        <v>57</v>
      </c>
      <c r="F36" s="21">
        <v>14.0</v>
      </c>
      <c r="G36" s="22">
        <v>14.0</v>
      </c>
      <c r="H36" s="21">
        <f t="shared" si="17"/>
        <v>0</v>
      </c>
      <c r="I36" s="23">
        <f t="shared" si="18"/>
        <v>1</v>
      </c>
      <c r="J36" s="21"/>
      <c r="K36" s="22"/>
      <c r="L36" s="21"/>
      <c r="M36" s="23"/>
      <c r="N36" s="24">
        <v>6.0</v>
      </c>
      <c r="O36" s="21"/>
      <c r="P36" s="22"/>
      <c r="Q36" s="21"/>
      <c r="R36" s="23"/>
      <c r="S36" s="21"/>
      <c r="T36" s="22"/>
      <c r="U36" s="21"/>
      <c r="V36" s="23"/>
      <c r="W36" s="22"/>
    </row>
    <row r="37" ht="14.25" customHeight="1">
      <c r="A37" s="13"/>
      <c r="B37" s="13"/>
      <c r="C37" s="13"/>
      <c r="D37" s="30">
        <v>31174.0</v>
      </c>
      <c r="E37" s="27" t="s">
        <v>58</v>
      </c>
      <c r="F37" s="21"/>
      <c r="G37" s="22"/>
      <c r="H37" s="21"/>
      <c r="I37" s="23"/>
      <c r="J37" s="21">
        <v>20.0</v>
      </c>
      <c r="K37" s="22">
        <v>5.0</v>
      </c>
      <c r="L37" s="21">
        <f>J37-K37</f>
        <v>15</v>
      </c>
      <c r="M37" s="23">
        <f>K37/J37</f>
        <v>0.25</v>
      </c>
      <c r="N37" s="24"/>
      <c r="O37" s="21"/>
      <c r="P37" s="22"/>
      <c r="Q37" s="21"/>
      <c r="R37" s="23"/>
      <c r="S37" s="21"/>
      <c r="T37" s="22"/>
      <c r="U37" s="21"/>
      <c r="V37" s="23"/>
      <c r="W37" s="22"/>
    </row>
    <row r="38" ht="14.25" customHeight="1">
      <c r="A38" s="13"/>
      <c r="B38" s="13"/>
      <c r="C38" s="15"/>
      <c r="D38" s="30">
        <v>9222.0</v>
      </c>
      <c r="E38" s="27" t="s">
        <v>59</v>
      </c>
      <c r="F38" s="21">
        <v>9.0</v>
      </c>
      <c r="G38" s="22">
        <v>5.0</v>
      </c>
      <c r="H38" s="21">
        <f>F38-G38</f>
        <v>4</v>
      </c>
      <c r="I38" s="23">
        <f>G38/F38</f>
        <v>0.5555555556</v>
      </c>
      <c r="J38" s="21"/>
      <c r="K38" s="22"/>
      <c r="L38" s="21"/>
      <c r="M38" s="23"/>
      <c r="N38" s="24"/>
      <c r="O38" s="21">
        <v>4.0</v>
      </c>
      <c r="P38" s="22">
        <v>1.0</v>
      </c>
      <c r="Q38" s="21">
        <f>O38-P38</f>
        <v>3</v>
      </c>
      <c r="R38" s="23">
        <f>P38/O38</f>
        <v>0.25</v>
      </c>
      <c r="S38" s="21"/>
      <c r="T38" s="22"/>
      <c r="U38" s="21"/>
      <c r="V38" s="23"/>
      <c r="W38" s="22"/>
    </row>
    <row r="39" ht="14.25" customHeight="1">
      <c r="A39" s="13"/>
      <c r="B39" s="13"/>
      <c r="C39" s="30" t="s">
        <v>60</v>
      </c>
      <c r="D39" s="30">
        <v>15349.0</v>
      </c>
      <c r="E39" s="27" t="s">
        <v>61</v>
      </c>
      <c r="F39" s="21"/>
      <c r="G39" s="22"/>
      <c r="H39" s="21"/>
      <c r="I39" s="23"/>
      <c r="J39" s="21">
        <v>10.0</v>
      </c>
      <c r="K39" s="22">
        <v>8.0</v>
      </c>
      <c r="L39" s="21">
        <f>J39-K39</f>
        <v>2</v>
      </c>
      <c r="M39" s="23">
        <f>K39/J39</f>
        <v>0.8</v>
      </c>
      <c r="N39" s="24"/>
      <c r="O39" s="21"/>
      <c r="P39" s="22"/>
      <c r="Q39" s="21"/>
      <c r="R39" s="23"/>
      <c r="S39" s="21"/>
      <c r="T39" s="22"/>
      <c r="U39" s="21"/>
      <c r="V39" s="23"/>
      <c r="W39" s="22"/>
    </row>
    <row r="40" ht="14.25" customHeight="1">
      <c r="A40" s="13"/>
      <c r="B40" s="15"/>
      <c r="C40" s="31" t="s">
        <v>62</v>
      </c>
      <c r="D40" s="30">
        <v>10459.0</v>
      </c>
      <c r="E40" s="27" t="s">
        <v>63</v>
      </c>
      <c r="F40" s="21">
        <v>10.0</v>
      </c>
      <c r="G40" s="22">
        <v>6.0</v>
      </c>
      <c r="H40" s="21">
        <f t="shared" ref="H40:H60" si="21">F40-G40</f>
        <v>4</v>
      </c>
      <c r="I40" s="23">
        <f t="shared" ref="I40:I60" si="22">G40/F40</f>
        <v>0.6</v>
      </c>
      <c r="J40" s="21"/>
      <c r="K40" s="22"/>
      <c r="L40" s="21"/>
      <c r="M40" s="23"/>
      <c r="N40" s="24"/>
      <c r="O40" s="21"/>
      <c r="P40" s="22"/>
      <c r="Q40" s="21"/>
      <c r="R40" s="23"/>
      <c r="S40" s="21"/>
      <c r="T40" s="22"/>
      <c r="U40" s="21"/>
      <c r="V40" s="23"/>
      <c r="W40" s="22"/>
    </row>
    <row r="41" ht="14.25" customHeight="1">
      <c r="A41" s="13"/>
      <c r="B41" s="28">
        <v>6.0</v>
      </c>
      <c r="C41" s="29" t="s">
        <v>64</v>
      </c>
      <c r="D41" s="30">
        <v>17975.0</v>
      </c>
      <c r="E41" s="27" t="s">
        <v>65</v>
      </c>
      <c r="F41" s="21">
        <v>6.0</v>
      </c>
      <c r="G41" s="22">
        <v>6.0</v>
      </c>
      <c r="H41" s="21">
        <f t="shared" si="21"/>
        <v>0</v>
      </c>
      <c r="I41" s="23">
        <f t="shared" si="22"/>
        <v>1</v>
      </c>
      <c r="J41" s="21">
        <v>4.0</v>
      </c>
      <c r="K41" s="22">
        <v>4.0</v>
      </c>
      <c r="L41" s="21">
        <f>J41-K41</f>
        <v>0</v>
      </c>
      <c r="M41" s="23">
        <f>K41/J41</f>
        <v>1</v>
      </c>
      <c r="N41" s="24"/>
      <c r="O41" s="21"/>
      <c r="P41" s="22"/>
      <c r="Q41" s="21"/>
      <c r="R41" s="23"/>
      <c r="S41" s="21"/>
      <c r="T41" s="22"/>
      <c r="U41" s="21"/>
      <c r="V41" s="23"/>
      <c r="W41" s="22"/>
    </row>
    <row r="42" ht="14.25" customHeight="1">
      <c r="A42" s="13"/>
      <c r="B42" s="15"/>
      <c r="C42" s="15"/>
      <c r="D42" s="30">
        <v>18075.0</v>
      </c>
      <c r="E42" s="27" t="s">
        <v>66</v>
      </c>
      <c r="F42" s="21">
        <v>5.0</v>
      </c>
      <c r="G42" s="22">
        <v>4.0</v>
      </c>
      <c r="H42" s="21">
        <f t="shared" si="21"/>
        <v>1</v>
      </c>
      <c r="I42" s="23">
        <f t="shared" si="22"/>
        <v>0.8</v>
      </c>
      <c r="J42" s="21"/>
      <c r="K42" s="22"/>
      <c r="L42" s="21" t="s">
        <v>28</v>
      </c>
      <c r="M42" s="23"/>
      <c r="N42" s="24"/>
      <c r="O42" s="21">
        <v>3.0</v>
      </c>
      <c r="P42" s="22">
        <v>2.0</v>
      </c>
      <c r="Q42" s="21">
        <f>O42-P42</f>
        <v>1</v>
      </c>
      <c r="R42" s="23">
        <f>P42/O42</f>
        <v>0.6666666667</v>
      </c>
      <c r="S42" s="21"/>
      <c r="T42" s="22"/>
      <c r="U42" s="21"/>
      <c r="V42" s="23"/>
      <c r="W42" s="22"/>
    </row>
    <row r="43" ht="14.25" customHeight="1">
      <c r="A43" s="15"/>
      <c r="B43" s="32">
        <v>21.0</v>
      </c>
      <c r="C43" s="30" t="s">
        <v>67</v>
      </c>
      <c r="D43" s="30">
        <v>17053.0</v>
      </c>
      <c r="E43" s="27" t="s">
        <v>68</v>
      </c>
      <c r="F43" s="21">
        <v>10.0</v>
      </c>
      <c r="G43" s="22">
        <v>10.0</v>
      </c>
      <c r="H43" s="21">
        <f t="shared" si="21"/>
        <v>0</v>
      </c>
      <c r="I43" s="23">
        <f t="shared" si="22"/>
        <v>1</v>
      </c>
      <c r="J43" s="21"/>
      <c r="K43" s="22"/>
      <c r="L43" s="21" t="s">
        <v>28</v>
      </c>
      <c r="M43" s="23"/>
      <c r="N43" s="24"/>
      <c r="O43" s="21"/>
      <c r="P43" s="22"/>
      <c r="Q43" s="21"/>
      <c r="R43" s="23"/>
      <c r="S43" s="21"/>
      <c r="T43" s="22"/>
      <c r="U43" s="21"/>
      <c r="V43" s="23"/>
      <c r="W43" s="22"/>
    </row>
    <row r="44" ht="14.25" customHeight="1">
      <c r="A44" s="33" t="s">
        <v>69</v>
      </c>
      <c r="B44" s="33"/>
      <c r="C44" s="33"/>
      <c r="D44" s="33"/>
      <c r="E44" s="33"/>
      <c r="F44" s="34">
        <f t="shared" ref="F44:G44" si="23">SUM(F8:F43)</f>
        <v>757</v>
      </c>
      <c r="G44" s="34">
        <f t="shared" si="23"/>
        <v>712</v>
      </c>
      <c r="H44" s="34">
        <f t="shared" si="21"/>
        <v>45</v>
      </c>
      <c r="I44" s="35">
        <f t="shared" si="22"/>
        <v>0.9405548217</v>
      </c>
      <c r="J44" s="34">
        <f t="shared" ref="J44:K44" si="24">SUM(J8:J43)</f>
        <v>209</v>
      </c>
      <c r="K44" s="34">
        <f t="shared" si="24"/>
        <v>188</v>
      </c>
      <c r="L44" s="34">
        <f>J44-K44</f>
        <v>21</v>
      </c>
      <c r="M44" s="35">
        <f>K44/J44</f>
        <v>0.8995215311</v>
      </c>
      <c r="N44" s="36">
        <f t="shared" ref="N44:Q44" si="25">SUM(N8:N43)</f>
        <v>17</v>
      </c>
      <c r="O44" s="34">
        <f t="shared" si="25"/>
        <v>103</v>
      </c>
      <c r="P44" s="34">
        <f t="shared" si="25"/>
        <v>66</v>
      </c>
      <c r="Q44" s="34">
        <f t="shared" si="25"/>
        <v>37</v>
      </c>
      <c r="R44" s="35">
        <f t="shared" ref="R44:R46" si="27">P44/O44</f>
        <v>0.640776699</v>
      </c>
      <c r="S44" s="34">
        <f t="shared" ref="S44:U44" si="26">SUM(S8:S43)</f>
        <v>0</v>
      </c>
      <c r="T44" s="34">
        <f t="shared" si="26"/>
        <v>0</v>
      </c>
      <c r="U44" s="34">
        <f t="shared" si="26"/>
        <v>0</v>
      </c>
      <c r="V44" s="35" t="str">
        <f>IFERROR(T44/S44,"0")</f>
        <v>0</v>
      </c>
      <c r="W44" s="34">
        <f>SUM(W8:W43)</f>
        <v>3</v>
      </c>
    </row>
    <row r="45" ht="14.25" customHeight="1">
      <c r="A45" s="37" t="s">
        <v>70</v>
      </c>
      <c r="B45" s="38">
        <v>7.0</v>
      </c>
      <c r="C45" s="39" t="s">
        <v>71</v>
      </c>
      <c r="D45" s="40">
        <v>14087.0</v>
      </c>
      <c r="E45" s="41" t="s">
        <v>72</v>
      </c>
      <c r="F45" s="42">
        <v>8.0</v>
      </c>
      <c r="G45" s="43">
        <v>8.0</v>
      </c>
      <c r="H45" s="42">
        <f t="shared" si="21"/>
        <v>0</v>
      </c>
      <c r="I45" s="44">
        <f t="shared" si="22"/>
        <v>1</v>
      </c>
      <c r="J45" s="42"/>
      <c r="K45" s="43"/>
      <c r="L45" s="42"/>
      <c r="M45" s="44"/>
      <c r="N45" s="45">
        <v>1.0</v>
      </c>
      <c r="O45" s="42">
        <v>7.0</v>
      </c>
      <c r="P45" s="43">
        <v>1.0</v>
      </c>
      <c r="Q45" s="42">
        <f t="shared" ref="Q45:Q46" si="28">O45-P45</f>
        <v>6</v>
      </c>
      <c r="R45" s="44">
        <f t="shared" si="27"/>
        <v>0.1428571429</v>
      </c>
      <c r="S45" s="42"/>
      <c r="T45" s="43"/>
      <c r="U45" s="42"/>
      <c r="V45" s="44"/>
      <c r="W45" s="43"/>
    </row>
    <row r="46" ht="14.25" customHeight="1">
      <c r="A46" s="13"/>
      <c r="B46" s="13"/>
      <c r="C46" s="15"/>
      <c r="D46" s="40">
        <v>13976.0</v>
      </c>
      <c r="E46" s="41" t="s">
        <v>73</v>
      </c>
      <c r="F46" s="42">
        <v>10.0</v>
      </c>
      <c r="G46" s="43">
        <v>7.0</v>
      </c>
      <c r="H46" s="42">
        <f t="shared" si="21"/>
        <v>3</v>
      </c>
      <c r="I46" s="44">
        <f t="shared" si="22"/>
        <v>0.7</v>
      </c>
      <c r="J46" s="42"/>
      <c r="K46" s="43"/>
      <c r="L46" s="42"/>
      <c r="M46" s="44"/>
      <c r="N46" s="45"/>
      <c r="O46" s="42">
        <v>3.0</v>
      </c>
      <c r="P46" s="43"/>
      <c r="Q46" s="42">
        <f t="shared" si="28"/>
        <v>3</v>
      </c>
      <c r="R46" s="44">
        <f t="shared" si="27"/>
        <v>0</v>
      </c>
      <c r="S46" s="42"/>
      <c r="T46" s="43"/>
      <c r="U46" s="42"/>
      <c r="V46" s="44"/>
      <c r="W46" s="43"/>
    </row>
    <row r="47" ht="14.25" customHeight="1">
      <c r="A47" s="13"/>
      <c r="B47" s="13"/>
      <c r="C47" s="40" t="s">
        <v>74</v>
      </c>
      <c r="D47" s="40">
        <v>20457.0</v>
      </c>
      <c r="E47" s="41" t="s">
        <v>75</v>
      </c>
      <c r="F47" s="42">
        <v>10.0</v>
      </c>
      <c r="G47" s="43">
        <v>7.0</v>
      </c>
      <c r="H47" s="42">
        <f t="shared" si="21"/>
        <v>3</v>
      </c>
      <c r="I47" s="44">
        <f t="shared" si="22"/>
        <v>0.7</v>
      </c>
      <c r="J47" s="42"/>
      <c r="K47" s="43"/>
      <c r="L47" s="42"/>
      <c r="M47" s="44"/>
      <c r="N47" s="45"/>
      <c r="O47" s="42"/>
      <c r="P47" s="43"/>
      <c r="Q47" s="42"/>
      <c r="R47" s="44"/>
      <c r="S47" s="42"/>
      <c r="T47" s="43"/>
      <c r="U47" s="42"/>
      <c r="V47" s="44"/>
      <c r="W47" s="43"/>
    </row>
    <row r="48" ht="14.25" customHeight="1">
      <c r="A48" s="13"/>
      <c r="B48" s="15"/>
      <c r="C48" s="40" t="s">
        <v>76</v>
      </c>
      <c r="D48" s="40">
        <v>13483.0</v>
      </c>
      <c r="E48" s="41" t="s">
        <v>77</v>
      </c>
      <c r="F48" s="42">
        <v>10.0</v>
      </c>
      <c r="G48" s="43">
        <v>6.0</v>
      </c>
      <c r="H48" s="42">
        <f t="shared" si="21"/>
        <v>4</v>
      </c>
      <c r="I48" s="44">
        <f t="shared" si="22"/>
        <v>0.6</v>
      </c>
      <c r="J48" s="42"/>
      <c r="K48" s="43"/>
      <c r="L48" s="42"/>
      <c r="M48" s="44"/>
      <c r="N48" s="45"/>
      <c r="O48" s="42"/>
      <c r="P48" s="43"/>
      <c r="Q48" s="42"/>
      <c r="R48" s="44"/>
      <c r="S48" s="42"/>
      <c r="T48" s="43"/>
      <c r="U48" s="42"/>
      <c r="V48" s="44"/>
      <c r="W48" s="43"/>
    </row>
    <row r="49" ht="14.25" customHeight="1">
      <c r="A49" s="13"/>
      <c r="B49" s="38">
        <v>8.0</v>
      </c>
      <c r="C49" s="39" t="s">
        <v>78</v>
      </c>
      <c r="D49" s="40">
        <v>8752.0</v>
      </c>
      <c r="E49" s="41" t="s">
        <v>79</v>
      </c>
      <c r="F49" s="42">
        <v>10.0</v>
      </c>
      <c r="G49" s="43">
        <v>9.0</v>
      </c>
      <c r="H49" s="42">
        <f t="shared" si="21"/>
        <v>1</v>
      </c>
      <c r="I49" s="44">
        <f t="shared" si="22"/>
        <v>0.9</v>
      </c>
      <c r="J49" s="42"/>
      <c r="K49" s="43"/>
      <c r="L49" s="42"/>
      <c r="M49" s="44"/>
      <c r="N49" s="45"/>
      <c r="O49" s="42"/>
      <c r="P49" s="43"/>
      <c r="Q49" s="42"/>
      <c r="R49" s="44"/>
      <c r="S49" s="42"/>
      <c r="T49" s="43"/>
      <c r="U49" s="42"/>
      <c r="V49" s="44"/>
      <c r="W49" s="43"/>
    </row>
    <row r="50" ht="14.25" customHeight="1">
      <c r="A50" s="13"/>
      <c r="B50" s="13"/>
      <c r="C50" s="13"/>
      <c r="D50" s="40">
        <v>8945.0</v>
      </c>
      <c r="E50" s="41" t="s">
        <v>80</v>
      </c>
      <c r="F50" s="42">
        <v>6.0</v>
      </c>
      <c r="G50" s="43">
        <v>0.0</v>
      </c>
      <c r="H50" s="42">
        <f t="shared" si="21"/>
        <v>6</v>
      </c>
      <c r="I50" s="44">
        <f t="shared" si="22"/>
        <v>0</v>
      </c>
      <c r="J50" s="42"/>
      <c r="K50" s="43"/>
      <c r="L50" s="42"/>
      <c r="M50" s="44"/>
      <c r="N50" s="45"/>
      <c r="O50" s="42"/>
      <c r="P50" s="43"/>
      <c r="Q50" s="42"/>
      <c r="R50" s="44"/>
      <c r="S50" s="42"/>
      <c r="T50" s="43"/>
      <c r="U50" s="42"/>
      <c r="V50" s="44"/>
      <c r="W50" s="43"/>
    </row>
    <row r="51" ht="14.25" customHeight="1">
      <c r="A51" s="13"/>
      <c r="B51" s="15"/>
      <c r="C51" s="15"/>
      <c r="D51" s="40">
        <v>8747.0</v>
      </c>
      <c r="E51" s="41" t="s">
        <v>81</v>
      </c>
      <c r="F51" s="42">
        <v>10.0</v>
      </c>
      <c r="G51" s="43">
        <v>10.0</v>
      </c>
      <c r="H51" s="42">
        <f t="shared" si="21"/>
        <v>0</v>
      </c>
      <c r="I51" s="44">
        <f t="shared" si="22"/>
        <v>1</v>
      </c>
      <c r="J51" s="42">
        <v>10.0</v>
      </c>
      <c r="K51" s="43">
        <v>10.0</v>
      </c>
      <c r="L51" s="42">
        <f t="shared" ref="L51:L52" si="29">J51-K51</f>
        <v>0</v>
      </c>
      <c r="M51" s="44">
        <f t="shared" ref="M51:M52" si="30">K51/J51</f>
        <v>1</v>
      </c>
      <c r="N51" s="45"/>
      <c r="O51" s="42"/>
      <c r="P51" s="43"/>
      <c r="Q51" s="42"/>
      <c r="R51" s="44"/>
      <c r="S51" s="42"/>
      <c r="T51" s="43"/>
      <c r="U51" s="42"/>
      <c r="V51" s="44"/>
      <c r="W51" s="43"/>
    </row>
    <row r="52" ht="14.25" customHeight="1">
      <c r="A52" s="13"/>
      <c r="B52" s="38">
        <v>9.0</v>
      </c>
      <c r="C52" s="40" t="s">
        <v>82</v>
      </c>
      <c r="D52" s="40">
        <v>13091.0</v>
      </c>
      <c r="E52" s="41" t="s">
        <v>83</v>
      </c>
      <c r="F52" s="42">
        <v>3.0</v>
      </c>
      <c r="G52" s="43">
        <v>2.0</v>
      </c>
      <c r="H52" s="42">
        <f t="shared" si="21"/>
        <v>1</v>
      </c>
      <c r="I52" s="44">
        <f t="shared" si="22"/>
        <v>0.6666666667</v>
      </c>
      <c r="J52" s="42">
        <v>2.0</v>
      </c>
      <c r="K52" s="43"/>
      <c r="L52" s="42">
        <f t="shared" si="29"/>
        <v>2</v>
      </c>
      <c r="M52" s="44">
        <f t="shared" si="30"/>
        <v>0</v>
      </c>
      <c r="N52" s="45"/>
      <c r="O52" s="42"/>
      <c r="P52" s="43"/>
      <c r="Q52" s="42"/>
      <c r="R52" s="44"/>
      <c r="S52" s="42"/>
      <c r="T52" s="43"/>
      <c r="U52" s="42"/>
      <c r="V52" s="44"/>
      <c r="W52" s="43"/>
    </row>
    <row r="53" ht="14.25" customHeight="1">
      <c r="A53" s="13"/>
      <c r="B53" s="13"/>
      <c r="C53" s="39" t="s">
        <v>84</v>
      </c>
      <c r="D53" s="40">
        <v>8473.0</v>
      </c>
      <c r="E53" s="41" t="s">
        <v>85</v>
      </c>
      <c r="F53" s="42">
        <v>12.0</v>
      </c>
      <c r="G53" s="43">
        <v>10.0</v>
      </c>
      <c r="H53" s="42">
        <f t="shared" si="21"/>
        <v>2</v>
      </c>
      <c r="I53" s="44">
        <f t="shared" si="22"/>
        <v>0.8333333333</v>
      </c>
      <c r="J53" s="42"/>
      <c r="K53" s="43"/>
      <c r="L53" s="42"/>
      <c r="M53" s="44"/>
      <c r="N53" s="45"/>
      <c r="O53" s="42">
        <v>1.0</v>
      </c>
      <c r="P53" s="43">
        <v>1.0</v>
      </c>
      <c r="Q53" s="42">
        <f>O53-P53</f>
        <v>0</v>
      </c>
      <c r="R53" s="44">
        <f>P53/O53</f>
        <v>1</v>
      </c>
      <c r="S53" s="42">
        <v>5.0</v>
      </c>
      <c r="T53" s="43">
        <v>1.0</v>
      </c>
      <c r="U53" s="42">
        <f>S53-T53</f>
        <v>4</v>
      </c>
      <c r="V53" s="44">
        <f>T53/S53</f>
        <v>0.2</v>
      </c>
      <c r="W53" s="43"/>
    </row>
    <row r="54" ht="14.25" customHeight="1">
      <c r="A54" s="13"/>
      <c r="B54" s="15"/>
      <c r="C54" s="15"/>
      <c r="D54" s="40">
        <v>8639.0</v>
      </c>
      <c r="E54" s="41" t="s">
        <v>86</v>
      </c>
      <c r="F54" s="42">
        <v>40.0</v>
      </c>
      <c r="G54" s="43">
        <v>32.0</v>
      </c>
      <c r="H54" s="42">
        <f t="shared" si="21"/>
        <v>8</v>
      </c>
      <c r="I54" s="44">
        <f t="shared" si="22"/>
        <v>0.8</v>
      </c>
      <c r="J54" s="42"/>
      <c r="K54" s="43"/>
      <c r="L54" s="42"/>
      <c r="M54" s="44"/>
      <c r="N54" s="45"/>
      <c r="O54" s="42"/>
      <c r="P54" s="43"/>
      <c r="Q54" s="42"/>
      <c r="R54" s="44"/>
      <c r="S54" s="42"/>
      <c r="T54" s="43"/>
      <c r="U54" s="42"/>
      <c r="V54" s="44"/>
      <c r="W54" s="43"/>
    </row>
    <row r="55" ht="14.25" customHeight="1">
      <c r="A55" s="13"/>
      <c r="B55" s="38">
        <v>10.0</v>
      </c>
      <c r="C55" s="39" t="s">
        <v>87</v>
      </c>
      <c r="D55" s="40">
        <v>1981.0</v>
      </c>
      <c r="E55" s="41" t="s">
        <v>88</v>
      </c>
      <c r="F55" s="42">
        <v>5.0</v>
      </c>
      <c r="G55" s="43">
        <v>0.0</v>
      </c>
      <c r="H55" s="42">
        <f t="shared" si="21"/>
        <v>5</v>
      </c>
      <c r="I55" s="44">
        <f t="shared" si="22"/>
        <v>0</v>
      </c>
      <c r="J55" s="42"/>
      <c r="K55" s="43"/>
      <c r="L55" s="42"/>
      <c r="M55" s="44"/>
      <c r="N55" s="45"/>
      <c r="O55" s="42"/>
      <c r="P55" s="43"/>
      <c r="Q55" s="42"/>
      <c r="R55" s="44"/>
      <c r="S55" s="42"/>
      <c r="T55" s="43"/>
      <c r="U55" s="42"/>
      <c r="V55" s="44"/>
      <c r="W55" s="43"/>
    </row>
    <row r="56" ht="14.25" customHeight="1">
      <c r="A56" s="13"/>
      <c r="B56" s="13"/>
      <c r="C56" s="13"/>
      <c r="D56" s="40">
        <v>2038.0</v>
      </c>
      <c r="E56" s="41" t="s">
        <v>89</v>
      </c>
      <c r="F56" s="42">
        <v>10.0</v>
      </c>
      <c r="G56" s="43">
        <v>7.0</v>
      </c>
      <c r="H56" s="42">
        <f t="shared" si="21"/>
        <v>3</v>
      </c>
      <c r="I56" s="44">
        <f t="shared" si="22"/>
        <v>0.7</v>
      </c>
      <c r="J56" s="42"/>
      <c r="K56" s="43"/>
      <c r="L56" s="42"/>
      <c r="M56" s="44"/>
      <c r="N56" s="45"/>
      <c r="O56" s="42">
        <v>2.0</v>
      </c>
      <c r="P56" s="43">
        <v>0.0</v>
      </c>
      <c r="Q56" s="42">
        <f t="shared" ref="Q56:Q57" si="31">O56-P56</f>
        <v>2</v>
      </c>
      <c r="R56" s="44">
        <f t="shared" ref="R56:R57" si="32">P56/O56</f>
        <v>0</v>
      </c>
      <c r="S56" s="42">
        <v>2.0</v>
      </c>
      <c r="T56" s="43"/>
      <c r="U56" s="42">
        <f>S56-T56</f>
        <v>2</v>
      </c>
      <c r="V56" s="44">
        <f>T56/S56</f>
        <v>0</v>
      </c>
      <c r="W56" s="43"/>
    </row>
    <row r="57" ht="14.25" customHeight="1">
      <c r="A57" s="13"/>
      <c r="B57" s="13"/>
      <c r="C57" s="13"/>
      <c r="D57" s="40">
        <v>1987.0</v>
      </c>
      <c r="E57" s="41" t="s">
        <v>90</v>
      </c>
      <c r="F57" s="42">
        <v>40.0</v>
      </c>
      <c r="G57" s="43">
        <v>40.0</v>
      </c>
      <c r="H57" s="42">
        <f t="shared" si="21"/>
        <v>0</v>
      </c>
      <c r="I57" s="44">
        <f t="shared" si="22"/>
        <v>1</v>
      </c>
      <c r="J57" s="42">
        <v>20.0</v>
      </c>
      <c r="K57" s="43">
        <v>20.0</v>
      </c>
      <c r="L57" s="42">
        <f>J57-K57</f>
        <v>0</v>
      </c>
      <c r="M57" s="44">
        <f>K57/J57</f>
        <v>1</v>
      </c>
      <c r="N57" s="45">
        <v>1.0</v>
      </c>
      <c r="O57" s="42">
        <v>5.0</v>
      </c>
      <c r="P57" s="43">
        <v>3.0</v>
      </c>
      <c r="Q57" s="42">
        <f t="shared" si="31"/>
        <v>2</v>
      </c>
      <c r="R57" s="44">
        <f t="shared" si="32"/>
        <v>0.6</v>
      </c>
      <c r="S57" s="42"/>
      <c r="T57" s="43"/>
      <c r="U57" s="42"/>
      <c r="V57" s="44"/>
      <c r="W57" s="43"/>
    </row>
    <row r="58" ht="14.25" customHeight="1">
      <c r="A58" s="13"/>
      <c r="B58" s="13"/>
      <c r="C58" s="13"/>
      <c r="D58" s="40"/>
      <c r="E58" s="41" t="s">
        <v>91</v>
      </c>
      <c r="F58" s="42">
        <v>10.0</v>
      </c>
      <c r="G58" s="43">
        <v>8.0</v>
      </c>
      <c r="H58" s="42">
        <f t="shared" si="21"/>
        <v>2</v>
      </c>
      <c r="I58" s="44">
        <f t="shared" si="22"/>
        <v>0.8</v>
      </c>
      <c r="J58" s="42"/>
      <c r="K58" s="43"/>
      <c r="L58" s="42"/>
      <c r="M58" s="44"/>
      <c r="N58" s="45"/>
      <c r="O58" s="42"/>
      <c r="P58" s="43"/>
      <c r="Q58" s="42"/>
      <c r="R58" s="44"/>
      <c r="S58" s="42"/>
      <c r="T58" s="43"/>
      <c r="U58" s="42"/>
      <c r="V58" s="44"/>
      <c r="W58" s="43"/>
    </row>
    <row r="59" ht="14.25" customHeight="1">
      <c r="A59" s="13"/>
      <c r="B59" s="15"/>
      <c r="C59" s="15"/>
      <c r="D59" s="40">
        <v>2055.0</v>
      </c>
      <c r="E59" s="41" t="s">
        <v>92</v>
      </c>
      <c r="F59" s="42">
        <v>5.0</v>
      </c>
      <c r="G59" s="43">
        <v>5.0</v>
      </c>
      <c r="H59" s="42">
        <f t="shared" si="21"/>
        <v>0</v>
      </c>
      <c r="I59" s="44">
        <f t="shared" si="22"/>
        <v>1</v>
      </c>
      <c r="J59" s="42">
        <v>1.0</v>
      </c>
      <c r="K59" s="43"/>
      <c r="L59" s="42">
        <f>J59-K59</f>
        <v>1</v>
      </c>
      <c r="M59" s="44">
        <f>K59/J59</f>
        <v>0</v>
      </c>
      <c r="N59" s="45"/>
      <c r="O59" s="42">
        <v>2.0</v>
      </c>
      <c r="P59" s="43">
        <v>0.0</v>
      </c>
      <c r="Q59" s="42">
        <f>O59-P59</f>
        <v>2</v>
      </c>
      <c r="R59" s="44">
        <f>P59/O59</f>
        <v>0</v>
      </c>
      <c r="S59" s="42"/>
      <c r="T59" s="43"/>
      <c r="U59" s="42"/>
      <c r="V59" s="44"/>
      <c r="W59" s="43"/>
    </row>
    <row r="60" ht="14.25" customHeight="1">
      <c r="A60" s="13"/>
      <c r="B60" s="38">
        <v>20.0</v>
      </c>
      <c r="C60" s="40" t="s">
        <v>93</v>
      </c>
      <c r="D60" s="40">
        <v>17277.0</v>
      </c>
      <c r="E60" s="41" t="s">
        <v>94</v>
      </c>
      <c r="F60" s="42">
        <v>20.0</v>
      </c>
      <c r="G60" s="43">
        <v>20.0</v>
      </c>
      <c r="H60" s="42">
        <f t="shared" si="21"/>
        <v>0</v>
      </c>
      <c r="I60" s="44">
        <f t="shared" si="22"/>
        <v>1</v>
      </c>
      <c r="J60" s="42"/>
      <c r="K60" s="43"/>
      <c r="L60" s="42"/>
      <c r="M60" s="44"/>
      <c r="N60" s="45">
        <v>3.0</v>
      </c>
      <c r="O60" s="42"/>
      <c r="P60" s="43"/>
      <c r="Q60" s="42"/>
      <c r="R60" s="44"/>
      <c r="S60" s="42"/>
      <c r="T60" s="43"/>
      <c r="U60" s="42"/>
      <c r="V60" s="44"/>
      <c r="W60" s="43"/>
    </row>
    <row r="61" ht="14.25" customHeight="1">
      <c r="A61" s="13"/>
      <c r="B61" s="13"/>
      <c r="C61" s="40" t="s">
        <v>95</v>
      </c>
      <c r="D61" s="40"/>
      <c r="E61" s="41" t="s">
        <v>96</v>
      </c>
      <c r="F61" s="42"/>
      <c r="G61" s="43"/>
      <c r="H61" s="42"/>
      <c r="I61" s="44"/>
      <c r="J61" s="42">
        <v>10.0</v>
      </c>
      <c r="K61" s="43">
        <v>9.0</v>
      </c>
      <c r="L61" s="42">
        <f>J61-K61</f>
        <v>1</v>
      </c>
      <c r="M61" s="44">
        <f>K61/J61</f>
        <v>0.9</v>
      </c>
      <c r="N61" s="45"/>
      <c r="O61" s="42"/>
      <c r="P61" s="43"/>
      <c r="Q61" s="42"/>
      <c r="R61" s="44"/>
      <c r="S61" s="42"/>
      <c r="T61" s="43"/>
      <c r="U61" s="42"/>
      <c r="V61" s="44"/>
      <c r="W61" s="43"/>
    </row>
    <row r="62" ht="14.25" customHeight="1">
      <c r="A62" s="15"/>
      <c r="B62" s="15"/>
      <c r="C62" s="40" t="s">
        <v>97</v>
      </c>
      <c r="D62" s="40"/>
      <c r="E62" s="41" t="s">
        <v>98</v>
      </c>
      <c r="F62" s="42">
        <v>10.0</v>
      </c>
      <c r="G62" s="43">
        <v>10.0</v>
      </c>
      <c r="H62" s="42">
        <f>F62-G62</f>
        <v>0</v>
      </c>
      <c r="I62" s="44">
        <f t="shared" ref="I62:I95" si="34">G62/F62</f>
        <v>1</v>
      </c>
      <c r="J62" s="42"/>
      <c r="K62" s="43"/>
      <c r="L62" s="42"/>
      <c r="M62" s="44"/>
      <c r="N62" s="45"/>
      <c r="O62" s="42"/>
      <c r="P62" s="43"/>
      <c r="Q62" s="42"/>
      <c r="R62" s="44"/>
      <c r="S62" s="42"/>
      <c r="T62" s="43"/>
      <c r="U62" s="42"/>
      <c r="V62" s="44"/>
      <c r="W62" s="43"/>
    </row>
    <row r="63" ht="14.25" customHeight="1">
      <c r="A63" s="33" t="s">
        <v>99</v>
      </c>
      <c r="B63" s="33"/>
      <c r="C63" s="33"/>
      <c r="D63" s="33"/>
      <c r="E63" s="33"/>
      <c r="F63" s="34">
        <f t="shared" ref="F63:H63" si="33">SUM(F45:F62)</f>
        <v>219</v>
      </c>
      <c r="G63" s="34">
        <f t="shared" si="33"/>
        <v>181</v>
      </c>
      <c r="H63" s="34">
        <f t="shared" si="33"/>
        <v>38</v>
      </c>
      <c r="I63" s="35">
        <f t="shared" si="34"/>
        <v>0.8264840183</v>
      </c>
      <c r="J63" s="34">
        <f t="shared" ref="J63:L63" si="35">SUM(J45:J62)</f>
        <v>43</v>
      </c>
      <c r="K63" s="34">
        <f t="shared" si="35"/>
        <v>39</v>
      </c>
      <c r="L63" s="34">
        <f t="shared" si="35"/>
        <v>4</v>
      </c>
      <c r="M63" s="35">
        <f>K63/J63</f>
        <v>0.9069767442</v>
      </c>
      <c r="N63" s="36">
        <f t="shared" ref="N63:P63" si="36">SUM(N45:N62)</f>
        <v>5</v>
      </c>
      <c r="O63" s="34">
        <f t="shared" si="36"/>
        <v>20</v>
      </c>
      <c r="P63" s="34">
        <f t="shared" si="36"/>
        <v>5</v>
      </c>
      <c r="Q63" s="34">
        <f t="shared" ref="Q63:Q64" si="38">O63-P63</f>
        <v>15</v>
      </c>
      <c r="R63" s="35">
        <f t="shared" ref="R63:R64" si="39">P63/O63</f>
        <v>0.25</v>
      </c>
      <c r="S63" s="34">
        <f t="shared" ref="S63:T63" si="37">SUM(S45:S62)</f>
        <v>7</v>
      </c>
      <c r="T63" s="34">
        <f t="shared" si="37"/>
        <v>1</v>
      </c>
      <c r="U63" s="34">
        <f>S63-T63</f>
        <v>6</v>
      </c>
      <c r="V63" s="35">
        <f>T63/S63</f>
        <v>0.1428571429</v>
      </c>
      <c r="W63" s="34">
        <f>SUM(W45:W62)</f>
        <v>0</v>
      </c>
    </row>
    <row r="64" ht="14.25" customHeight="1">
      <c r="A64" s="46" t="s">
        <v>100</v>
      </c>
      <c r="B64" s="47">
        <v>11.0</v>
      </c>
      <c r="C64" s="48" t="s">
        <v>101</v>
      </c>
      <c r="D64" s="49">
        <v>1643.0</v>
      </c>
      <c r="E64" s="50" t="s">
        <v>102</v>
      </c>
      <c r="F64" s="51">
        <v>20.0</v>
      </c>
      <c r="G64" s="52">
        <v>15.0</v>
      </c>
      <c r="H64" s="51">
        <f t="shared" ref="H64:H81" si="40">F64-G64</f>
        <v>5</v>
      </c>
      <c r="I64" s="53">
        <f t="shared" si="34"/>
        <v>0.75</v>
      </c>
      <c r="J64" s="51"/>
      <c r="K64" s="52"/>
      <c r="L64" s="51"/>
      <c r="M64" s="53"/>
      <c r="N64" s="54"/>
      <c r="O64" s="51">
        <v>3.0</v>
      </c>
      <c r="P64" s="52">
        <v>1.0</v>
      </c>
      <c r="Q64" s="51">
        <f t="shared" si="38"/>
        <v>2</v>
      </c>
      <c r="R64" s="53">
        <f t="shared" si="39"/>
        <v>0.3333333333</v>
      </c>
      <c r="S64" s="53"/>
      <c r="T64" s="55"/>
      <c r="U64" s="53"/>
      <c r="V64" s="53"/>
      <c r="W64" s="54"/>
    </row>
    <row r="65" ht="14.25" customHeight="1">
      <c r="A65" s="13"/>
      <c r="B65" s="13"/>
      <c r="C65" s="15"/>
      <c r="D65" s="49">
        <v>1634.0</v>
      </c>
      <c r="E65" s="50" t="s">
        <v>103</v>
      </c>
      <c r="F65" s="51">
        <v>10.0</v>
      </c>
      <c r="G65" s="52">
        <v>10.0</v>
      </c>
      <c r="H65" s="51">
        <f t="shared" si="40"/>
        <v>0</v>
      </c>
      <c r="I65" s="53">
        <f t="shared" si="34"/>
        <v>1</v>
      </c>
      <c r="J65" s="51">
        <v>3.0</v>
      </c>
      <c r="K65" s="52">
        <v>2.0</v>
      </c>
      <c r="L65" s="51">
        <f t="shared" ref="L65:L66" si="41">J65-K65</f>
        <v>1</v>
      </c>
      <c r="M65" s="53">
        <f t="shared" ref="M65:M66" si="42">K65/J65</f>
        <v>0.6666666667</v>
      </c>
      <c r="N65" s="54"/>
      <c r="O65" s="51"/>
      <c r="P65" s="52"/>
      <c r="Q65" s="51"/>
      <c r="R65" s="53"/>
      <c r="S65" s="53"/>
      <c r="T65" s="55"/>
      <c r="U65" s="53"/>
      <c r="V65" s="53"/>
      <c r="W65" s="54"/>
    </row>
    <row r="66" ht="14.25" customHeight="1">
      <c r="A66" s="13"/>
      <c r="B66" s="15"/>
      <c r="C66" s="49" t="s">
        <v>104</v>
      </c>
      <c r="D66" s="49"/>
      <c r="E66" s="50" t="s">
        <v>105</v>
      </c>
      <c r="F66" s="51">
        <v>10.0</v>
      </c>
      <c r="G66" s="52">
        <v>10.0</v>
      </c>
      <c r="H66" s="51">
        <f t="shared" si="40"/>
        <v>0</v>
      </c>
      <c r="I66" s="53">
        <f t="shared" si="34"/>
        <v>1</v>
      </c>
      <c r="J66" s="51">
        <v>3.0</v>
      </c>
      <c r="K66" s="52"/>
      <c r="L66" s="51">
        <f t="shared" si="41"/>
        <v>3</v>
      </c>
      <c r="M66" s="53">
        <f t="shared" si="42"/>
        <v>0</v>
      </c>
      <c r="N66" s="54"/>
      <c r="O66" s="51"/>
      <c r="P66" s="52"/>
      <c r="Q66" s="51"/>
      <c r="R66" s="53"/>
      <c r="S66" s="53"/>
      <c r="T66" s="55"/>
      <c r="U66" s="53"/>
      <c r="V66" s="53"/>
      <c r="W66" s="54"/>
    </row>
    <row r="67" ht="14.25" customHeight="1">
      <c r="A67" s="13"/>
      <c r="B67" s="47">
        <v>12.0</v>
      </c>
      <c r="C67" s="48" t="s">
        <v>106</v>
      </c>
      <c r="D67" s="49">
        <v>17694.0</v>
      </c>
      <c r="E67" s="50" t="s">
        <v>107</v>
      </c>
      <c r="F67" s="51">
        <v>20.0</v>
      </c>
      <c r="G67" s="52">
        <v>12.0</v>
      </c>
      <c r="H67" s="51">
        <f t="shared" si="40"/>
        <v>8</v>
      </c>
      <c r="I67" s="53">
        <f t="shared" si="34"/>
        <v>0.6</v>
      </c>
      <c r="J67" s="51"/>
      <c r="K67" s="52"/>
      <c r="L67" s="51"/>
      <c r="M67" s="53"/>
      <c r="N67" s="54"/>
      <c r="O67" s="51">
        <v>2.0</v>
      </c>
      <c r="P67" s="52">
        <v>2.0</v>
      </c>
      <c r="Q67" s="51">
        <f>O67-P67</f>
        <v>0</v>
      </c>
      <c r="R67" s="53">
        <f>P67/O67</f>
        <v>1</v>
      </c>
      <c r="S67" s="53"/>
      <c r="T67" s="55"/>
      <c r="U67" s="53"/>
      <c r="V67" s="53"/>
      <c r="W67" s="54"/>
    </row>
    <row r="68" ht="14.25" customHeight="1">
      <c r="A68" s="13"/>
      <c r="B68" s="13"/>
      <c r="C68" s="13"/>
      <c r="D68" s="49">
        <v>17724.0</v>
      </c>
      <c r="E68" s="50" t="s">
        <v>108</v>
      </c>
      <c r="F68" s="51">
        <v>10.0</v>
      </c>
      <c r="G68" s="52">
        <v>10.0</v>
      </c>
      <c r="H68" s="51">
        <f t="shared" si="40"/>
        <v>0</v>
      </c>
      <c r="I68" s="53">
        <f t="shared" si="34"/>
        <v>1</v>
      </c>
      <c r="J68" s="51"/>
      <c r="K68" s="52"/>
      <c r="L68" s="51"/>
      <c r="M68" s="53"/>
      <c r="N68" s="54"/>
      <c r="O68" s="51"/>
      <c r="P68" s="52"/>
      <c r="Q68" s="51"/>
      <c r="R68" s="53"/>
      <c r="S68" s="53"/>
      <c r="T68" s="55"/>
      <c r="U68" s="53"/>
      <c r="V68" s="53"/>
      <c r="W68" s="54"/>
    </row>
    <row r="69" ht="14.25" customHeight="1">
      <c r="A69" s="13"/>
      <c r="B69" s="13"/>
      <c r="C69" s="13"/>
      <c r="D69" s="49">
        <v>17695.0</v>
      </c>
      <c r="E69" s="50" t="s">
        <v>109</v>
      </c>
      <c r="F69" s="51">
        <v>10.0</v>
      </c>
      <c r="G69" s="52">
        <v>8.0</v>
      </c>
      <c r="H69" s="51">
        <f t="shared" si="40"/>
        <v>2</v>
      </c>
      <c r="I69" s="53">
        <f t="shared" si="34"/>
        <v>0.8</v>
      </c>
      <c r="J69" s="51"/>
      <c r="K69" s="52"/>
      <c r="L69" s="51"/>
      <c r="M69" s="53"/>
      <c r="N69" s="54"/>
      <c r="O69" s="51">
        <v>2.0</v>
      </c>
      <c r="P69" s="52">
        <v>2.0</v>
      </c>
      <c r="Q69" s="51">
        <f>O69-P69</f>
        <v>0</v>
      </c>
      <c r="R69" s="53">
        <f>P69/O69</f>
        <v>1</v>
      </c>
      <c r="S69" s="53"/>
      <c r="T69" s="55"/>
      <c r="U69" s="53"/>
      <c r="V69" s="53"/>
      <c r="W69" s="54"/>
    </row>
    <row r="70" ht="14.25" customHeight="1">
      <c r="A70" s="13"/>
      <c r="B70" s="15"/>
      <c r="C70" s="15"/>
      <c r="D70" s="49">
        <v>24293.0</v>
      </c>
      <c r="E70" s="50" t="s">
        <v>110</v>
      </c>
      <c r="F70" s="51">
        <v>14.0</v>
      </c>
      <c r="G70" s="52">
        <v>13.0</v>
      </c>
      <c r="H70" s="51">
        <f t="shared" si="40"/>
        <v>1</v>
      </c>
      <c r="I70" s="53">
        <f t="shared" si="34"/>
        <v>0.9285714286</v>
      </c>
      <c r="J70" s="51"/>
      <c r="K70" s="52"/>
      <c r="L70" s="51"/>
      <c r="M70" s="53"/>
      <c r="N70" s="54"/>
      <c r="O70" s="51"/>
      <c r="P70" s="52"/>
      <c r="Q70" s="51"/>
      <c r="R70" s="53"/>
      <c r="S70" s="53"/>
      <c r="T70" s="55"/>
      <c r="U70" s="53"/>
      <c r="V70" s="53"/>
      <c r="W70" s="54"/>
    </row>
    <row r="71" ht="14.25" customHeight="1">
      <c r="A71" s="13"/>
      <c r="B71" s="47">
        <v>13.0</v>
      </c>
      <c r="C71" s="48" t="s">
        <v>111</v>
      </c>
      <c r="D71" s="49">
        <v>2631.0</v>
      </c>
      <c r="E71" s="50" t="s">
        <v>112</v>
      </c>
      <c r="F71" s="51">
        <v>8.0</v>
      </c>
      <c r="G71" s="52">
        <v>1.0</v>
      </c>
      <c r="H71" s="51">
        <f t="shared" si="40"/>
        <v>7</v>
      </c>
      <c r="I71" s="53">
        <f t="shared" si="34"/>
        <v>0.125</v>
      </c>
      <c r="J71" s="51"/>
      <c r="K71" s="52"/>
      <c r="L71" s="51"/>
      <c r="M71" s="53"/>
      <c r="N71" s="54"/>
      <c r="O71" s="51"/>
      <c r="P71" s="52"/>
      <c r="Q71" s="51"/>
      <c r="R71" s="53"/>
      <c r="S71" s="53"/>
      <c r="T71" s="55"/>
      <c r="U71" s="53"/>
      <c r="V71" s="53"/>
      <c r="W71" s="54"/>
    </row>
    <row r="72" ht="14.25" customHeight="1">
      <c r="A72" s="13"/>
      <c r="B72" s="15"/>
      <c r="C72" s="15"/>
      <c r="D72" s="49">
        <v>2619.0</v>
      </c>
      <c r="E72" s="50" t="s">
        <v>113</v>
      </c>
      <c r="F72" s="51">
        <v>8.0</v>
      </c>
      <c r="G72" s="52">
        <v>6.0</v>
      </c>
      <c r="H72" s="51">
        <f t="shared" si="40"/>
        <v>2</v>
      </c>
      <c r="I72" s="53">
        <f t="shared" si="34"/>
        <v>0.75</v>
      </c>
      <c r="J72" s="51">
        <v>2.0</v>
      </c>
      <c r="K72" s="52"/>
      <c r="L72" s="51">
        <f>J72-K72</f>
        <v>2</v>
      </c>
      <c r="M72" s="53">
        <f>K72/J72</f>
        <v>0</v>
      </c>
      <c r="N72" s="54"/>
      <c r="O72" s="51"/>
      <c r="P72" s="52"/>
      <c r="Q72" s="51"/>
      <c r="R72" s="53"/>
      <c r="S72" s="53"/>
      <c r="T72" s="55"/>
      <c r="U72" s="53"/>
      <c r="V72" s="53"/>
      <c r="W72" s="54"/>
    </row>
    <row r="73" ht="14.25" customHeight="1">
      <c r="A73" s="13"/>
      <c r="B73" s="56">
        <v>14.0</v>
      </c>
      <c r="C73" s="49" t="s">
        <v>114</v>
      </c>
      <c r="D73" s="49">
        <v>13825.0</v>
      </c>
      <c r="E73" s="50" t="s">
        <v>115</v>
      </c>
      <c r="F73" s="51">
        <v>20.0</v>
      </c>
      <c r="G73" s="52">
        <v>8.0</v>
      </c>
      <c r="H73" s="51">
        <f t="shared" si="40"/>
        <v>12</v>
      </c>
      <c r="I73" s="53">
        <f t="shared" si="34"/>
        <v>0.4</v>
      </c>
      <c r="J73" s="51"/>
      <c r="K73" s="52"/>
      <c r="L73" s="51"/>
      <c r="M73" s="53"/>
      <c r="N73" s="54"/>
      <c r="O73" s="51">
        <v>1.0</v>
      </c>
      <c r="P73" s="52">
        <v>0.0</v>
      </c>
      <c r="Q73" s="51">
        <f>O73-P73</f>
        <v>1</v>
      </c>
      <c r="R73" s="53">
        <f>P73/O73</f>
        <v>0</v>
      </c>
      <c r="S73" s="53"/>
      <c r="T73" s="55"/>
      <c r="U73" s="53"/>
      <c r="V73" s="53"/>
      <c r="W73" s="54"/>
    </row>
    <row r="74" ht="14.25" customHeight="1">
      <c r="A74" s="13"/>
      <c r="B74" s="47">
        <v>15.0</v>
      </c>
      <c r="C74" s="48" t="s">
        <v>116</v>
      </c>
      <c r="D74" s="49">
        <v>12228.0</v>
      </c>
      <c r="E74" s="50" t="s">
        <v>117</v>
      </c>
      <c r="F74" s="51">
        <v>6.0</v>
      </c>
      <c r="G74" s="52">
        <v>6.0</v>
      </c>
      <c r="H74" s="51">
        <f t="shared" si="40"/>
        <v>0</v>
      </c>
      <c r="I74" s="53">
        <f t="shared" si="34"/>
        <v>1</v>
      </c>
      <c r="J74" s="51"/>
      <c r="K74" s="52"/>
      <c r="L74" s="51"/>
      <c r="M74" s="53"/>
      <c r="N74" s="54">
        <v>4.0</v>
      </c>
      <c r="O74" s="51"/>
      <c r="P74" s="52"/>
      <c r="Q74" s="51"/>
      <c r="R74" s="53"/>
      <c r="S74" s="53"/>
      <c r="T74" s="55"/>
      <c r="U74" s="53"/>
      <c r="V74" s="53"/>
      <c r="W74" s="54"/>
    </row>
    <row r="75" ht="14.25" customHeight="1">
      <c r="A75" s="13"/>
      <c r="B75" s="13"/>
      <c r="C75" s="13"/>
      <c r="D75" s="49">
        <v>12515.0</v>
      </c>
      <c r="E75" s="50" t="s">
        <v>118</v>
      </c>
      <c r="F75" s="51">
        <v>6.0</v>
      </c>
      <c r="G75" s="52">
        <v>4.0</v>
      </c>
      <c r="H75" s="51">
        <f t="shared" si="40"/>
        <v>2</v>
      </c>
      <c r="I75" s="53">
        <f t="shared" si="34"/>
        <v>0.6666666667</v>
      </c>
      <c r="J75" s="51"/>
      <c r="K75" s="52"/>
      <c r="L75" s="51"/>
      <c r="M75" s="53"/>
      <c r="N75" s="54"/>
      <c r="O75" s="51"/>
      <c r="P75" s="52"/>
      <c r="Q75" s="51"/>
      <c r="R75" s="53"/>
      <c r="S75" s="53"/>
      <c r="T75" s="55"/>
      <c r="U75" s="53"/>
      <c r="V75" s="53"/>
      <c r="W75" s="54"/>
    </row>
    <row r="76" ht="14.25" customHeight="1">
      <c r="A76" s="13"/>
      <c r="B76" s="13"/>
      <c r="C76" s="13"/>
      <c r="D76" s="49">
        <v>12127.0</v>
      </c>
      <c r="E76" s="50" t="s">
        <v>119</v>
      </c>
      <c r="F76" s="51">
        <v>8.0</v>
      </c>
      <c r="G76" s="52">
        <v>8.0</v>
      </c>
      <c r="H76" s="51">
        <f t="shared" si="40"/>
        <v>0</v>
      </c>
      <c r="I76" s="53">
        <f t="shared" si="34"/>
        <v>1</v>
      </c>
      <c r="J76" s="51">
        <v>20.0</v>
      </c>
      <c r="K76" s="52">
        <v>11.0</v>
      </c>
      <c r="L76" s="51">
        <f>J76-K76</f>
        <v>9</v>
      </c>
      <c r="M76" s="53">
        <f>K76/J76</f>
        <v>0.55</v>
      </c>
      <c r="N76" s="54"/>
      <c r="O76" s="51">
        <v>6.0</v>
      </c>
      <c r="P76" s="52">
        <v>4.0</v>
      </c>
      <c r="Q76" s="51">
        <f t="shared" ref="Q76:Q77" si="43">O76-P76</f>
        <v>2</v>
      </c>
      <c r="R76" s="53">
        <f t="shared" ref="R76:R77" si="44">P76/O76</f>
        <v>0.6666666667</v>
      </c>
      <c r="S76" s="53"/>
      <c r="T76" s="55"/>
      <c r="U76" s="53"/>
      <c r="V76" s="53"/>
      <c r="W76" s="54"/>
    </row>
    <row r="77" ht="14.25" customHeight="1">
      <c r="A77" s="13"/>
      <c r="B77" s="13"/>
      <c r="C77" s="13"/>
      <c r="D77" s="49">
        <v>12227.0</v>
      </c>
      <c r="E77" s="50" t="s">
        <v>120</v>
      </c>
      <c r="F77" s="51">
        <v>19.0</v>
      </c>
      <c r="G77" s="52">
        <v>19.0</v>
      </c>
      <c r="H77" s="51">
        <f t="shared" si="40"/>
        <v>0</v>
      </c>
      <c r="I77" s="53">
        <f t="shared" si="34"/>
        <v>1</v>
      </c>
      <c r="J77" s="51"/>
      <c r="K77" s="52"/>
      <c r="L77" s="51"/>
      <c r="M77" s="53"/>
      <c r="N77" s="54">
        <v>1.0</v>
      </c>
      <c r="O77" s="51">
        <v>2.0</v>
      </c>
      <c r="P77" s="52">
        <v>1.0</v>
      </c>
      <c r="Q77" s="51">
        <f t="shared" si="43"/>
        <v>1</v>
      </c>
      <c r="R77" s="53">
        <f t="shared" si="44"/>
        <v>0.5</v>
      </c>
      <c r="S77" s="53"/>
      <c r="T77" s="55"/>
      <c r="U77" s="53"/>
      <c r="V77" s="53"/>
      <c r="W77" s="54"/>
    </row>
    <row r="78" ht="14.25" customHeight="1">
      <c r="A78" s="13"/>
      <c r="B78" s="13"/>
      <c r="C78" s="13"/>
      <c r="D78" s="49">
        <v>12101.0</v>
      </c>
      <c r="E78" s="50" t="s">
        <v>121</v>
      </c>
      <c r="F78" s="51">
        <v>10.0</v>
      </c>
      <c r="G78" s="52">
        <v>8.0</v>
      </c>
      <c r="H78" s="51">
        <f t="shared" si="40"/>
        <v>2</v>
      </c>
      <c r="I78" s="53">
        <f t="shared" si="34"/>
        <v>0.8</v>
      </c>
      <c r="J78" s="51"/>
      <c r="K78" s="52"/>
      <c r="L78" s="51"/>
      <c r="M78" s="53"/>
      <c r="N78" s="54"/>
      <c r="O78" s="51"/>
      <c r="P78" s="52"/>
      <c r="Q78" s="51"/>
      <c r="R78" s="53"/>
      <c r="S78" s="53"/>
      <c r="T78" s="55"/>
      <c r="U78" s="53"/>
      <c r="V78" s="53"/>
      <c r="W78" s="54"/>
    </row>
    <row r="79" ht="14.25" customHeight="1">
      <c r="A79" s="13"/>
      <c r="B79" s="13"/>
      <c r="C79" s="15"/>
      <c r="D79" s="49">
        <v>12100.0</v>
      </c>
      <c r="E79" s="50" t="s">
        <v>122</v>
      </c>
      <c r="F79" s="51">
        <v>30.0</v>
      </c>
      <c r="G79" s="52">
        <v>27.0</v>
      </c>
      <c r="H79" s="51">
        <f t="shared" si="40"/>
        <v>3</v>
      </c>
      <c r="I79" s="53">
        <f t="shared" si="34"/>
        <v>0.9</v>
      </c>
      <c r="J79" s="51"/>
      <c r="K79" s="52"/>
      <c r="L79" s="51"/>
      <c r="M79" s="53"/>
      <c r="N79" s="54"/>
      <c r="O79" s="51">
        <v>2.0</v>
      </c>
      <c r="P79" s="52">
        <v>1.0</v>
      </c>
      <c r="Q79" s="51">
        <f>O79-P79</f>
        <v>1</v>
      </c>
      <c r="R79" s="53">
        <f>P79/O79</f>
        <v>0.5</v>
      </c>
      <c r="S79" s="53"/>
      <c r="T79" s="55"/>
      <c r="U79" s="53"/>
      <c r="V79" s="53"/>
      <c r="W79" s="54"/>
    </row>
    <row r="80" ht="14.25" customHeight="1">
      <c r="A80" s="13"/>
      <c r="B80" s="13"/>
      <c r="C80" s="49" t="s">
        <v>123</v>
      </c>
      <c r="D80" s="49">
        <v>2860.0</v>
      </c>
      <c r="E80" s="50" t="s">
        <v>124</v>
      </c>
      <c r="F80" s="51">
        <v>10.0</v>
      </c>
      <c r="G80" s="52">
        <v>8.0</v>
      </c>
      <c r="H80" s="51">
        <f t="shared" si="40"/>
        <v>2</v>
      </c>
      <c r="I80" s="53">
        <f t="shared" si="34"/>
        <v>0.8</v>
      </c>
      <c r="J80" s="51"/>
      <c r="K80" s="52"/>
      <c r="L80" s="51"/>
      <c r="M80" s="53"/>
      <c r="N80" s="54"/>
      <c r="O80" s="51"/>
      <c r="P80" s="52"/>
      <c r="Q80" s="51"/>
      <c r="R80" s="53"/>
      <c r="S80" s="53"/>
      <c r="T80" s="55"/>
      <c r="U80" s="53"/>
      <c r="V80" s="53"/>
      <c r="W80" s="54"/>
    </row>
    <row r="81" ht="14.25" customHeight="1">
      <c r="A81" s="15"/>
      <c r="B81" s="15"/>
      <c r="C81" s="49" t="s">
        <v>125</v>
      </c>
      <c r="D81" s="49">
        <v>16816.0</v>
      </c>
      <c r="E81" s="50" t="s">
        <v>126</v>
      </c>
      <c r="F81" s="51">
        <v>30.0</v>
      </c>
      <c r="G81" s="52">
        <v>28.0</v>
      </c>
      <c r="H81" s="51">
        <f t="shared" si="40"/>
        <v>2</v>
      </c>
      <c r="I81" s="53">
        <f t="shared" si="34"/>
        <v>0.9333333333</v>
      </c>
      <c r="J81" s="51"/>
      <c r="K81" s="52"/>
      <c r="L81" s="51"/>
      <c r="M81" s="53"/>
      <c r="N81" s="54"/>
      <c r="O81" s="51">
        <v>2.0</v>
      </c>
      <c r="P81" s="52">
        <v>2.0</v>
      </c>
      <c r="Q81" s="51">
        <f t="shared" ref="Q81:Q83" si="48">O81-P81</f>
        <v>0</v>
      </c>
      <c r="R81" s="53">
        <f t="shared" ref="R81:R83" si="49">P81/O81</f>
        <v>1</v>
      </c>
      <c r="S81" s="51"/>
      <c r="T81" s="55"/>
      <c r="U81" s="51"/>
      <c r="V81" s="53"/>
      <c r="W81" s="54">
        <v>2.0</v>
      </c>
    </row>
    <row r="82" ht="14.25" customHeight="1">
      <c r="A82" s="33" t="s">
        <v>127</v>
      </c>
      <c r="B82" s="33"/>
      <c r="C82" s="33"/>
      <c r="D82" s="33"/>
      <c r="E82" s="33"/>
      <c r="F82" s="34">
        <f t="shared" ref="F82:H82" si="45">SUM(F64:F81)</f>
        <v>249</v>
      </c>
      <c r="G82" s="34">
        <f t="shared" si="45"/>
        <v>201</v>
      </c>
      <c r="H82" s="34">
        <f t="shared" si="45"/>
        <v>48</v>
      </c>
      <c r="I82" s="35">
        <f t="shared" si="34"/>
        <v>0.8072289157</v>
      </c>
      <c r="J82" s="34">
        <f t="shared" ref="J82:K82" si="46">SUM(J64:J81)</f>
        <v>28</v>
      </c>
      <c r="K82" s="34">
        <f t="shared" si="46"/>
        <v>13</v>
      </c>
      <c r="L82" s="34">
        <f>J82-K82</f>
        <v>15</v>
      </c>
      <c r="M82" s="35">
        <f>K82/J82</f>
        <v>0.4642857143</v>
      </c>
      <c r="N82" s="36">
        <f t="shared" ref="N82:P82" si="47">SUM(N64:N81)</f>
        <v>5</v>
      </c>
      <c r="O82" s="34">
        <f t="shared" si="47"/>
        <v>20</v>
      </c>
      <c r="P82" s="34">
        <f t="shared" si="47"/>
        <v>13</v>
      </c>
      <c r="Q82" s="34">
        <f t="shared" si="48"/>
        <v>7</v>
      </c>
      <c r="R82" s="35">
        <f t="shared" si="49"/>
        <v>0.65</v>
      </c>
      <c r="S82" s="35">
        <f t="shared" ref="S82:T82" si="50">SUM(S64:S81)</f>
        <v>0</v>
      </c>
      <c r="T82" s="57">
        <f t="shared" si="50"/>
        <v>0</v>
      </c>
      <c r="U82" s="35">
        <f>S82-T82</f>
        <v>0</v>
      </c>
      <c r="V82" s="35" t="str">
        <f>IFERROR(T44/S44,"0")</f>
        <v>0</v>
      </c>
      <c r="W82" s="36">
        <f>SUM(W64:W81)</f>
        <v>2</v>
      </c>
    </row>
    <row r="83" ht="14.25" customHeight="1">
      <c r="A83" s="58" t="s">
        <v>128</v>
      </c>
      <c r="B83" s="59">
        <v>16.0</v>
      </c>
      <c r="C83" s="60" t="s">
        <v>129</v>
      </c>
      <c r="D83" s="61">
        <v>254.0</v>
      </c>
      <c r="E83" s="62" t="s">
        <v>130</v>
      </c>
      <c r="F83" s="63">
        <v>2.0</v>
      </c>
      <c r="G83" s="64">
        <v>0.0</v>
      </c>
      <c r="H83" s="63">
        <f t="shared" ref="H83:H95" si="51">F83-G83</f>
        <v>2</v>
      </c>
      <c r="I83" s="65">
        <f t="shared" si="34"/>
        <v>0</v>
      </c>
      <c r="J83" s="63"/>
      <c r="K83" s="64"/>
      <c r="L83" s="63"/>
      <c r="M83" s="65"/>
      <c r="N83" s="66"/>
      <c r="O83" s="63">
        <v>2.0</v>
      </c>
      <c r="P83" s="64">
        <v>2.0</v>
      </c>
      <c r="Q83" s="63">
        <f t="shared" si="48"/>
        <v>0</v>
      </c>
      <c r="R83" s="65">
        <f t="shared" si="49"/>
        <v>1</v>
      </c>
      <c r="S83" s="65"/>
      <c r="T83" s="64"/>
      <c r="U83" s="65"/>
      <c r="V83" s="65"/>
      <c r="W83" s="66"/>
    </row>
    <row r="84" ht="14.25" customHeight="1">
      <c r="A84" s="13"/>
      <c r="B84" s="13"/>
      <c r="C84" s="15"/>
      <c r="D84" s="61">
        <v>348.0</v>
      </c>
      <c r="E84" s="62" t="s">
        <v>131</v>
      </c>
      <c r="F84" s="63">
        <v>28.0</v>
      </c>
      <c r="G84" s="64">
        <v>28.0</v>
      </c>
      <c r="H84" s="63">
        <f t="shared" si="51"/>
        <v>0</v>
      </c>
      <c r="I84" s="65">
        <f t="shared" si="34"/>
        <v>1</v>
      </c>
      <c r="J84" s="63"/>
      <c r="K84" s="64"/>
      <c r="L84" s="63"/>
      <c r="M84" s="65"/>
      <c r="N84" s="66">
        <v>1.0</v>
      </c>
      <c r="O84" s="63"/>
      <c r="P84" s="64"/>
      <c r="Q84" s="63"/>
      <c r="R84" s="65"/>
      <c r="S84" s="65"/>
      <c r="T84" s="64"/>
      <c r="U84" s="65"/>
      <c r="V84" s="65"/>
      <c r="W84" s="66"/>
    </row>
    <row r="85" ht="14.25" customHeight="1">
      <c r="A85" s="13"/>
      <c r="B85" s="13"/>
      <c r="C85" s="60" t="s">
        <v>132</v>
      </c>
      <c r="D85" s="61">
        <v>646.0</v>
      </c>
      <c r="E85" s="62" t="s">
        <v>133</v>
      </c>
      <c r="F85" s="63">
        <v>5.0</v>
      </c>
      <c r="G85" s="64">
        <v>5.0</v>
      </c>
      <c r="H85" s="63">
        <f t="shared" si="51"/>
        <v>0</v>
      </c>
      <c r="I85" s="65">
        <f t="shared" si="34"/>
        <v>1</v>
      </c>
      <c r="J85" s="63">
        <v>5.0</v>
      </c>
      <c r="K85" s="64"/>
      <c r="L85" s="63">
        <f>J85-K85</f>
        <v>5</v>
      </c>
      <c r="M85" s="65">
        <f>K85/J85</f>
        <v>0</v>
      </c>
      <c r="N85" s="66"/>
      <c r="O85" s="63"/>
      <c r="P85" s="64"/>
      <c r="Q85" s="63"/>
      <c r="R85" s="65"/>
      <c r="S85" s="65"/>
      <c r="T85" s="64"/>
      <c r="U85" s="65"/>
      <c r="V85" s="65"/>
      <c r="W85" s="66"/>
    </row>
    <row r="86" ht="14.25" customHeight="1">
      <c r="A86" s="13"/>
      <c r="B86" s="15"/>
      <c r="C86" s="15"/>
      <c r="D86" s="61">
        <v>656.0</v>
      </c>
      <c r="E86" s="62" t="s">
        <v>134</v>
      </c>
      <c r="F86" s="63">
        <v>63.0</v>
      </c>
      <c r="G86" s="64">
        <v>61.0</v>
      </c>
      <c r="H86" s="63">
        <f t="shared" si="51"/>
        <v>2</v>
      </c>
      <c r="I86" s="65">
        <f t="shared" si="34"/>
        <v>0.9682539683</v>
      </c>
      <c r="J86" s="63"/>
      <c r="K86" s="64"/>
      <c r="L86" s="63"/>
      <c r="M86" s="65"/>
      <c r="N86" s="66"/>
      <c r="O86" s="63"/>
      <c r="P86" s="64"/>
      <c r="Q86" s="63"/>
      <c r="R86" s="65"/>
      <c r="S86" s="65"/>
      <c r="T86" s="64"/>
      <c r="U86" s="65"/>
      <c r="V86" s="65"/>
      <c r="W86" s="66"/>
    </row>
    <row r="87" ht="14.25" customHeight="1">
      <c r="A87" s="13"/>
      <c r="B87" s="59">
        <v>17.0</v>
      </c>
      <c r="C87" s="60" t="s">
        <v>135</v>
      </c>
      <c r="D87" s="61">
        <v>10886.0</v>
      </c>
      <c r="E87" s="62" t="s">
        <v>136</v>
      </c>
      <c r="F87" s="63">
        <v>15.0</v>
      </c>
      <c r="G87" s="64">
        <v>13.0</v>
      </c>
      <c r="H87" s="63">
        <f t="shared" si="51"/>
        <v>2</v>
      </c>
      <c r="I87" s="65">
        <f t="shared" si="34"/>
        <v>0.8666666667</v>
      </c>
      <c r="J87" s="63"/>
      <c r="K87" s="64"/>
      <c r="L87" s="63"/>
      <c r="M87" s="65"/>
      <c r="N87" s="66"/>
      <c r="O87" s="63">
        <v>1.0</v>
      </c>
      <c r="P87" s="64">
        <v>0.0</v>
      </c>
      <c r="Q87" s="63">
        <f t="shared" ref="Q87:Q90" si="52">O87-P87</f>
        <v>1</v>
      </c>
      <c r="R87" s="65">
        <f t="shared" ref="R87:R90" si="53">P87/O87</f>
        <v>0</v>
      </c>
      <c r="S87" s="65"/>
      <c r="T87" s="64"/>
      <c r="U87" s="65"/>
      <c r="V87" s="65"/>
      <c r="W87" s="66"/>
    </row>
    <row r="88" ht="14.25" customHeight="1">
      <c r="A88" s="13"/>
      <c r="B88" s="13"/>
      <c r="C88" s="13"/>
      <c r="D88" s="61">
        <v>10723.0</v>
      </c>
      <c r="E88" s="62" t="s">
        <v>137</v>
      </c>
      <c r="F88" s="63">
        <v>52.0</v>
      </c>
      <c r="G88" s="64">
        <v>52.0</v>
      </c>
      <c r="H88" s="63">
        <f t="shared" si="51"/>
        <v>0</v>
      </c>
      <c r="I88" s="65">
        <f t="shared" si="34"/>
        <v>1</v>
      </c>
      <c r="J88" s="63">
        <v>15.0</v>
      </c>
      <c r="K88" s="64">
        <v>2.0</v>
      </c>
      <c r="L88" s="63">
        <f>J88-K88</f>
        <v>13</v>
      </c>
      <c r="M88" s="65">
        <f>K88/J88</f>
        <v>0.1333333333</v>
      </c>
      <c r="N88" s="66"/>
      <c r="O88" s="63">
        <v>5.0</v>
      </c>
      <c r="P88" s="64">
        <v>3.0</v>
      </c>
      <c r="Q88" s="63">
        <f t="shared" si="52"/>
        <v>2</v>
      </c>
      <c r="R88" s="65">
        <f t="shared" si="53"/>
        <v>0.6</v>
      </c>
      <c r="S88" s="65"/>
      <c r="T88" s="64"/>
      <c r="U88" s="65"/>
      <c r="V88" s="65"/>
      <c r="W88" s="66"/>
    </row>
    <row r="89" ht="14.25" customHeight="1">
      <c r="A89" s="13"/>
      <c r="B89" s="13"/>
      <c r="C89" s="13"/>
      <c r="D89" s="61">
        <v>10888.0</v>
      </c>
      <c r="E89" s="62" t="s">
        <v>138</v>
      </c>
      <c r="F89" s="63">
        <v>7.0</v>
      </c>
      <c r="G89" s="64">
        <v>7.0</v>
      </c>
      <c r="H89" s="63">
        <f t="shared" si="51"/>
        <v>0</v>
      </c>
      <c r="I89" s="65">
        <f t="shared" si="34"/>
        <v>1</v>
      </c>
      <c r="J89" s="63"/>
      <c r="K89" s="64"/>
      <c r="L89" s="63"/>
      <c r="M89" s="65"/>
      <c r="N89" s="66">
        <v>7.0</v>
      </c>
      <c r="O89" s="63">
        <v>10.0</v>
      </c>
      <c r="P89" s="64">
        <v>0.0</v>
      </c>
      <c r="Q89" s="63">
        <f t="shared" si="52"/>
        <v>10</v>
      </c>
      <c r="R89" s="65">
        <f t="shared" si="53"/>
        <v>0</v>
      </c>
      <c r="S89" s="65"/>
      <c r="T89" s="64"/>
      <c r="U89" s="65"/>
      <c r="V89" s="65"/>
      <c r="W89" s="66"/>
    </row>
    <row r="90" ht="14.25" customHeight="1">
      <c r="A90" s="13"/>
      <c r="B90" s="13"/>
      <c r="C90" s="15"/>
      <c r="D90" s="61">
        <v>10989.0</v>
      </c>
      <c r="E90" s="62" t="s">
        <v>139</v>
      </c>
      <c r="F90" s="63">
        <v>28.0</v>
      </c>
      <c r="G90" s="64">
        <v>18.0</v>
      </c>
      <c r="H90" s="63">
        <f t="shared" si="51"/>
        <v>10</v>
      </c>
      <c r="I90" s="65">
        <f t="shared" si="34"/>
        <v>0.6428571429</v>
      </c>
      <c r="J90" s="63"/>
      <c r="K90" s="64"/>
      <c r="L90" s="63"/>
      <c r="M90" s="65"/>
      <c r="N90" s="66"/>
      <c r="O90" s="63">
        <v>7.0</v>
      </c>
      <c r="P90" s="64">
        <v>2.0</v>
      </c>
      <c r="Q90" s="63">
        <f t="shared" si="52"/>
        <v>5</v>
      </c>
      <c r="R90" s="65">
        <f t="shared" si="53"/>
        <v>0.2857142857</v>
      </c>
      <c r="S90" s="65"/>
      <c r="T90" s="64"/>
      <c r="U90" s="65"/>
      <c r="V90" s="65"/>
      <c r="W90" s="66"/>
    </row>
    <row r="91" ht="14.25" customHeight="1">
      <c r="A91" s="13"/>
      <c r="B91" s="15"/>
      <c r="C91" s="61" t="s">
        <v>140</v>
      </c>
      <c r="D91" s="61">
        <v>1359.0</v>
      </c>
      <c r="E91" s="62" t="s">
        <v>141</v>
      </c>
      <c r="F91" s="63">
        <v>10.0</v>
      </c>
      <c r="G91" s="64">
        <v>6.0</v>
      </c>
      <c r="H91" s="63">
        <f t="shared" si="51"/>
        <v>4</v>
      </c>
      <c r="I91" s="65">
        <f t="shared" si="34"/>
        <v>0.6</v>
      </c>
      <c r="J91" s="63"/>
      <c r="K91" s="64"/>
      <c r="L91" s="63"/>
      <c r="M91" s="65"/>
      <c r="N91" s="66"/>
      <c r="O91" s="63"/>
      <c r="P91" s="64"/>
      <c r="Q91" s="63"/>
      <c r="R91" s="65"/>
      <c r="S91" s="65"/>
      <c r="T91" s="64"/>
      <c r="U91" s="65"/>
      <c r="V91" s="65"/>
      <c r="W91" s="66"/>
    </row>
    <row r="92" ht="14.25" customHeight="1">
      <c r="A92" s="13"/>
      <c r="B92" s="59">
        <v>18.0</v>
      </c>
      <c r="C92" s="61" t="s">
        <v>142</v>
      </c>
      <c r="D92" s="61">
        <v>1062.0</v>
      </c>
      <c r="E92" s="62" t="s">
        <v>143</v>
      </c>
      <c r="F92" s="63">
        <v>10.0</v>
      </c>
      <c r="G92" s="64">
        <v>10.0</v>
      </c>
      <c r="H92" s="63">
        <f t="shared" si="51"/>
        <v>0</v>
      </c>
      <c r="I92" s="65">
        <f t="shared" si="34"/>
        <v>1</v>
      </c>
      <c r="J92" s="63"/>
      <c r="K92" s="64"/>
      <c r="L92" s="63"/>
      <c r="M92" s="65"/>
      <c r="N92" s="66"/>
      <c r="O92" s="63"/>
      <c r="P92" s="64"/>
      <c r="Q92" s="63"/>
      <c r="R92" s="65"/>
      <c r="S92" s="65"/>
      <c r="T92" s="64"/>
      <c r="U92" s="65"/>
      <c r="V92" s="65"/>
      <c r="W92" s="66"/>
    </row>
    <row r="93" ht="14.25" customHeight="1">
      <c r="A93" s="13"/>
      <c r="B93" s="13"/>
      <c r="C93" s="60" t="s">
        <v>144</v>
      </c>
      <c r="D93" s="61">
        <v>2921.0</v>
      </c>
      <c r="E93" s="67" t="s">
        <v>145</v>
      </c>
      <c r="F93" s="63">
        <v>10.0</v>
      </c>
      <c r="G93" s="64">
        <v>4.0</v>
      </c>
      <c r="H93" s="63">
        <f t="shared" si="51"/>
        <v>6</v>
      </c>
      <c r="I93" s="65">
        <f t="shared" si="34"/>
        <v>0.4</v>
      </c>
      <c r="J93" s="63"/>
      <c r="K93" s="64"/>
      <c r="L93" s="63"/>
      <c r="M93" s="65"/>
      <c r="N93" s="66"/>
      <c r="O93" s="63"/>
      <c r="P93" s="64"/>
      <c r="Q93" s="63"/>
      <c r="R93" s="65"/>
      <c r="S93" s="65"/>
      <c r="T93" s="64"/>
      <c r="U93" s="65"/>
      <c r="V93" s="65"/>
      <c r="W93" s="66"/>
    </row>
    <row r="94" ht="14.25" customHeight="1">
      <c r="A94" s="13"/>
      <c r="B94" s="15"/>
      <c r="C94" s="15"/>
      <c r="D94" s="61">
        <v>2969.0</v>
      </c>
      <c r="E94" s="62" t="s">
        <v>146</v>
      </c>
      <c r="F94" s="63">
        <v>10.0</v>
      </c>
      <c r="G94" s="64">
        <v>9.0</v>
      </c>
      <c r="H94" s="63">
        <f t="shared" si="51"/>
        <v>1</v>
      </c>
      <c r="I94" s="65">
        <f t="shared" si="34"/>
        <v>0.9</v>
      </c>
      <c r="J94" s="63"/>
      <c r="K94" s="64"/>
      <c r="L94" s="63"/>
      <c r="M94" s="65"/>
      <c r="N94" s="66"/>
      <c r="O94" s="63"/>
      <c r="P94" s="64"/>
      <c r="Q94" s="63"/>
      <c r="R94" s="65"/>
      <c r="S94" s="65"/>
      <c r="T94" s="64"/>
      <c r="U94" s="65"/>
      <c r="V94" s="65"/>
      <c r="W94" s="66"/>
    </row>
    <row r="95" ht="14.25" customHeight="1">
      <c r="A95" s="13"/>
      <c r="B95" s="59">
        <v>19.0</v>
      </c>
      <c r="C95" s="61" t="s">
        <v>147</v>
      </c>
      <c r="D95" s="61">
        <v>10079.0</v>
      </c>
      <c r="E95" s="62" t="s">
        <v>148</v>
      </c>
      <c r="F95" s="63">
        <v>9.0</v>
      </c>
      <c r="G95" s="64">
        <v>7.0</v>
      </c>
      <c r="H95" s="63">
        <f t="shared" si="51"/>
        <v>2</v>
      </c>
      <c r="I95" s="65">
        <f t="shared" si="34"/>
        <v>0.7777777778</v>
      </c>
      <c r="J95" s="63"/>
      <c r="K95" s="64"/>
      <c r="L95" s="63"/>
      <c r="M95" s="65"/>
      <c r="N95" s="66"/>
      <c r="O95" s="63"/>
      <c r="P95" s="64"/>
      <c r="Q95" s="63"/>
      <c r="R95" s="65"/>
      <c r="S95" s="65"/>
      <c r="T95" s="64"/>
      <c r="U95" s="65"/>
      <c r="V95" s="65"/>
      <c r="W95" s="66"/>
    </row>
    <row r="96" ht="14.25" customHeight="1">
      <c r="A96" s="13"/>
      <c r="B96" s="15"/>
      <c r="C96" s="61" t="s">
        <v>149</v>
      </c>
      <c r="D96" s="61"/>
      <c r="E96" s="62" t="s">
        <v>150</v>
      </c>
      <c r="F96" s="63"/>
      <c r="G96" s="64"/>
      <c r="H96" s="63"/>
      <c r="I96" s="65"/>
      <c r="J96" s="63">
        <v>10.0</v>
      </c>
      <c r="K96" s="64">
        <v>3.0</v>
      </c>
      <c r="L96" s="63">
        <f>J96-K96</f>
        <v>7</v>
      </c>
      <c r="M96" s="65">
        <f>K96/J96</f>
        <v>0.3</v>
      </c>
      <c r="N96" s="66"/>
      <c r="O96" s="63"/>
      <c r="P96" s="64"/>
      <c r="Q96" s="63"/>
      <c r="R96" s="65"/>
      <c r="S96" s="65"/>
      <c r="T96" s="64"/>
      <c r="U96" s="65"/>
      <c r="V96" s="65"/>
      <c r="W96" s="66"/>
    </row>
    <row r="97" ht="14.25" customHeight="1">
      <c r="A97" s="13"/>
      <c r="B97" s="59">
        <v>22.0</v>
      </c>
      <c r="C97" s="60" t="s">
        <v>151</v>
      </c>
      <c r="D97" s="61">
        <v>9998.0</v>
      </c>
      <c r="E97" s="62" t="s">
        <v>152</v>
      </c>
      <c r="F97" s="63">
        <v>9.0</v>
      </c>
      <c r="G97" s="64">
        <v>9.0</v>
      </c>
      <c r="H97" s="63">
        <f>F97-G97</f>
        <v>0</v>
      </c>
      <c r="I97" s="65">
        <f>G97/F97</f>
        <v>1</v>
      </c>
      <c r="J97" s="63"/>
      <c r="K97" s="64"/>
      <c r="L97" s="63"/>
      <c r="M97" s="65"/>
      <c r="N97" s="66"/>
      <c r="O97" s="63">
        <v>2.0</v>
      </c>
      <c r="P97" s="64">
        <v>0.0</v>
      </c>
      <c r="Q97" s="63">
        <f>O97-P97</f>
        <v>2</v>
      </c>
      <c r="R97" s="65">
        <f>P97/O97</f>
        <v>0</v>
      </c>
      <c r="S97" s="65"/>
      <c r="T97" s="64"/>
      <c r="U97" s="65"/>
      <c r="V97" s="65"/>
      <c r="W97" s="66"/>
    </row>
    <row r="98" ht="14.25" customHeight="1">
      <c r="A98" s="13"/>
      <c r="B98" s="13"/>
      <c r="C98" s="13"/>
      <c r="D98" s="61"/>
      <c r="E98" s="62" t="s">
        <v>153</v>
      </c>
      <c r="F98" s="63"/>
      <c r="G98" s="64"/>
      <c r="H98" s="63"/>
      <c r="I98" s="65"/>
      <c r="J98" s="63">
        <v>10.0</v>
      </c>
      <c r="K98" s="64">
        <v>0.0</v>
      </c>
      <c r="L98" s="63">
        <f>J98-K98</f>
        <v>10</v>
      </c>
      <c r="M98" s="65">
        <f>K98/J98</f>
        <v>0</v>
      </c>
      <c r="N98" s="66"/>
      <c r="O98" s="63"/>
      <c r="P98" s="64"/>
      <c r="Q98" s="63"/>
      <c r="R98" s="65"/>
      <c r="S98" s="65"/>
      <c r="T98" s="64"/>
      <c r="U98" s="65"/>
      <c r="V98" s="65"/>
      <c r="W98" s="66"/>
    </row>
    <row r="99" ht="14.25" customHeight="1">
      <c r="A99" s="15"/>
      <c r="B99" s="15"/>
      <c r="C99" s="15"/>
      <c r="D99" s="61">
        <v>10014.0</v>
      </c>
      <c r="E99" s="62" t="s">
        <v>154</v>
      </c>
      <c r="F99" s="63">
        <v>8.0</v>
      </c>
      <c r="G99" s="64">
        <v>8.0</v>
      </c>
      <c r="H99" s="63">
        <f>F99-G99</f>
        <v>0</v>
      </c>
      <c r="I99" s="65">
        <f t="shared" ref="I99:I101" si="55">G99/F99</f>
        <v>1</v>
      </c>
      <c r="J99" s="63"/>
      <c r="K99" s="64"/>
      <c r="L99" s="63"/>
      <c r="M99" s="65"/>
      <c r="N99" s="66">
        <v>9.0</v>
      </c>
      <c r="O99" s="63">
        <v>2.0</v>
      </c>
      <c r="P99" s="64">
        <v>0.0</v>
      </c>
      <c r="Q99" s="63">
        <f>O99-P99</f>
        <v>2</v>
      </c>
      <c r="R99" s="65">
        <f t="shared" ref="R99:R101" si="58">P99/O99</f>
        <v>0</v>
      </c>
      <c r="S99" s="65"/>
      <c r="T99" s="64"/>
      <c r="U99" s="65"/>
      <c r="V99" s="65"/>
      <c r="W99" s="66"/>
    </row>
    <row r="100" ht="14.25" customHeight="1">
      <c r="A100" s="68" t="s">
        <v>155</v>
      </c>
      <c r="B100" s="8"/>
      <c r="C100" s="8"/>
      <c r="D100" s="8"/>
      <c r="E100" s="9"/>
      <c r="F100" s="69">
        <f t="shared" ref="F100:H100" si="54">SUM(F83:F99)</f>
        <v>266</v>
      </c>
      <c r="G100" s="69">
        <f t="shared" si="54"/>
        <v>237</v>
      </c>
      <c r="H100" s="69">
        <f t="shared" si="54"/>
        <v>29</v>
      </c>
      <c r="I100" s="70">
        <f t="shared" si="55"/>
        <v>0.8909774436</v>
      </c>
      <c r="J100" s="69">
        <f t="shared" ref="J100:K100" si="56">SUM(J83:J99)</f>
        <v>40</v>
      </c>
      <c r="K100" s="69">
        <f t="shared" si="56"/>
        <v>5</v>
      </c>
      <c r="L100" s="69">
        <f>J100-K100</f>
        <v>35</v>
      </c>
      <c r="M100" s="70">
        <f t="shared" ref="M100:M101" si="61">K100/J100</f>
        <v>0.125</v>
      </c>
      <c r="N100" s="71">
        <f t="shared" ref="N100:Q100" si="57">SUM(N83:N99)</f>
        <v>17</v>
      </c>
      <c r="O100" s="69">
        <f t="shared" si="57"/>
        <v>29</v>
      </c>
      <c r="P100" s="69">
        <f t="shared" si="57"/>
        <v>7</v>
      </c>
      <c r="Q100" s="69">
        <f t="shared" si="57"/>
        <v>22</v>
      </c>
      <c r="R100" s="70">
        <f t="shared" si="58"/>
        <v>0.2413793103</v>
      </c>
      <c r="S100" s="34">
        <f>SUM(S81:S99)</f>
        <v>0</v>
      </c>
      <c r="T100" s="34">
        <f>SUM(T83:T99)</f>
        <v>0</v>
      </c>
      <c r="U100" s="34">
        <f>S100-T100</f>
        <v>0</v>
      </c>
      <c r="V100" s="35" t="str">
        <f>IFERROR(T44/S44,"0")</f>
        <v>0</v>
      </c>
      <c r="W100" s="71">
        <f>SUM(W83:W99)</f>
        <v>0</v>
      </c>
    </row>
    <row r="101" ht="14.25" customHeight="1">
      <c r="A101" s="72" t="s">
        <v>156</v>
      </c>
      <c r="B101" s="8"/>
      <c r="C101" s="8"/>
      <c r="D101" s="8"/>
      <c r="E101" s="9"/>
      <c r="F101" s="69">
        <f t="shared" ref="F101:H101" si="59">F44+F63+F82+F100</f>
        <v>1491</v>
      </c>
      <c r="G101" s="69">
        <f t="shared" si="59"/>
        <v>1331</v>
      </c>
      <c r="H101" s="69">
        <f t="shared" si="59"/>
        <v>160</v>
      </c>
      <c r="I101" s="70">
        <f t="shared" si="55"/>
        <v>0.8926894702</v>
      </c>
      <c r="J101" s="69">
        <f t="shared" ref="J101:L101" si="60">J44+J63+J82+J100</f>
        <v>320</v>
      </c>
      <c r="K101" s="69">
        <f t="shared" si="60"/>
        <v>245</v>
      </c>
      <c r="L101" s="69">
        <f t="shared" si="60"/>
        <v>75</v>
      </c>
      <c r="M101" s="70">
        <f t="shared" si="61"/>
        <v>0.765625</v>
      </c>
      <c r="N101" s="71">
        <f t="shared" ref="N101:Q101" si="62">N44+N63+N82+N100</f>
        <v>44</v>
      </c>
      <c r="O101" s="69">
        <f t="shared" si="62"/>
        <v>172</v>
      </c>
      <c r="P101" s="69">
        <f t="shared" si="62"/>
        <v>91</v>
      </c>
      <c r="Q101" s="69">
        <f t="shared" si="62"/>
        <v>81</v>
      </c>
      <c r="R101" s="70">
        <f t="shared" si="58"/>
        <v>0.5290697674</v>
      </c>
      <c r="S101" s="73">
        <f t="shared" ref="S101:U101" si="63">S44+S63+S82</f>
        <v>7</v>
      </c>
      <c r="T101" s="73">
        <f t="shared" si="63"/>
        <v>1</v>
      </c>
      <c r="U101" s="73">
        <f t="shared" si="63"/>
        <v>6</v>
      </c>
      <c r="V101" s="70">
        <f>T101/S101</f>
        <v>0.1428571429</v>
      </c>
      <c r="W101" s="71">
        <f>W44+W63+W82+W100</f>
        <v>5</v>
      </c>
    </row>
    <row r="102" ht="14.25" customHeight="1">
      <c r="A102" s="74" t="s">
        <v>157</v>
      </c>
      <c r="B102" s="2"/>
      <c r="C102" s="2"/>
      <c r="D102" s="2"/>
      <c r="E102" s="2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6"/>
      <c r="T102" s="76"/>
      <c r="U102" s="76"/>
      <c r="V102" s="76"/>
    </row>
    <row r="103" ht="14.25" customHeight="1"/>
    <row r="104" ht="14.25" customHeight="1">
      <c r="A104" s="1" t="s">
        <v>158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ht="14.25" customHeight="1">
      <c r="A105" s="77"/>
      <c r="W105" s="78"/>
    </row>
    <row r="106" ht="14.2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ht="14.25" customHeight="1">
      <c r="A107" s="7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9"/>
    </row>
    <row r="108" ht="15.75" customHeight="1">
      <c r="A108" s="79" t="s">
        <v>2</v>
      </c>
      <c r="B108" s="2"/>
      <c r="C108" s="2"/>
      <c r="D108" s="2"/>
      <c r="E108" s="3"/>
      <c r="F108" s="12" t="s">
        <v>7</v>
      </c>
      <c r="G108" s="8"/>
      <c r="H108" s="8"/>
      <c r="I108" s="8"/>
      <c r="J108" s="8"/>
      <c r="K108" s="8"/>
      <c r="L108" s="8"/>
      <c r="M108" s="8"/>
      <c r="N108" s="9"/>
      <c r="O108" s="12" t="s">
        <v>8</v>
      </c>
      <c r="P108" s="8"/>
      <c r="Q108" s="8"/>
      <c r="R108" s="8"/>
      <c r="S108" s="8"/>
      <c r="T108" s="8"/>
      <c r="U108" s="8"/>
      <c r="V108" s="8"/>
      <c r="W108" s="9"/>
    </row>
    <row r="109" ht="14.25" customHeight="1">
      <c r="A109" s="77"/>
      <c r="E109" s="78"/>
      <c r="F109" s="12" t="s">
        <v>9</v>
      </c>
      <c r="G109" s="8"/>
      <c r="H109" s="8"/>
      <c r="I109" s="9"/>
      <c r="J109" s="12" t="s">
        <v>10</v>
      </c>
      <c r="K109" s="8"/>
      <c r="L109" s="8"/>
      <c r="M109" s="9"/>
      <c r="N109" s="14" t="s">
        <v>11</v>
      </c>
      <c r="O109" s="12" t="s">
        <v>9</v>
      </c>
      <c r="P109" s="8"/>
      <c r="Q109" s="8"/>
      <c r="R109" s="9"/>
      <c r="S109" s="12" t="s">
        <v>10</v>
      </c>
      <c r="T109" s="8"/>
      <c r="U109" s="8"/>
      <c r="V109" s="9"/>
      <c r="W109" s="14" t="s">
        <v>11</v>
      </c>
    </row>
    <row r="110" ht="14.25" customHeight="1">
      <c r="A110" s="4"/>
      <c r="B110" s="5"/>
      <c r="C110" s="5"/>
      <c r="D110" s="5"/>
      <c r="E110" s="6"/>
      <c r="F110" s="16" t="s">
        <v>12</v>
      </c>
      <c r="G110" s="16" t="s">
        <v>13</v>
      </c>
      <c r="H110" s="16" t="s">
        <v>14</v>
      </c>
      <c r="I110" s="16" t="s">
        <v>15</v>
      </c>
      <c r="J110" s="16" t="s">
        <v>12</v>
      </c>
      <c r="K110" s="16" t="s">
        <v>13</v>
      </c>
      <c r="L110" s="16" t="s">
        <v>14</v>
      </c>
      <c r="M110" s="16" t="s">
        <v>15</v>
      </c>
      <c r="N110" s="15"/>
      <c r="O110" s="16" t="s">
        <v>12</v>
      </c>
      <c r="P110" s="16" t="s">
        <v>13</v>
      </c>
      <c r="Q110" s="16" t="s">
        <v>14</v>
      </c>
      <c r="R110" s="16" t="s">
        <v>15</v>
      </c>
      <c r="S110" s="16" t="s">
        <v>12</v>
      </c>
      <c r="T110" s="16" t="s">
        <v>13</v>
      </c>
      <c r="U110" s="16" t="s">
        <v>14</v>
      </c>
      <c r="V110" s="16" t="s">
        <v>15</v>
      </c>
      <c r="W110" s="15"/>
    </row>
    <row r="111" ht="14.25" customHeight="1">
      <c r="A111" s="80" t="s">
        <v>16</v>
      </c>
      <c r="B111" s="8"/>
      <c r="C111" s="8"/>
      <c r="D111" s="8"/>
      <c r="E111" s="9"/>
      <c r="F111" s="81">
        <f t="shared" ref="F111:W111" si="64">F44</f>
        <v>757</v>
      </c>
      <c r="G111" s="81">
        <f t="shared" si="64"/>
        <v>712</v>
      </c>
      <c r="H111" s="81">
        <f t="shared" si="64"/>
        <v>45</v>
      </c>
      <c r="I111" s="82">
        <f t="shared" si="64"/>
        <v>0.9405548217</v>
      </c>
      <c r="J111" s="81">
        <f t="shared" si="64"/>
        <v>209</v>
      </c>
      <c r="K111" s="81">
        <f t="shared" si="64"/>
        <v>188</v>
      </c>
      <c r="L111" s="81">
        <f t="shared" si="64"/>
        <v>21</v>
      </c>
      <c r="M111" s="82">
        <f t="shared" si="64"/>
        <v>0.8995215311</v>
      </c>
      <c r="N111" s="83">
        <f t="shared" si="64"/>
        <v>17</v>
      </c>
      <c r="O111" s="81">
        <f t="shared" si="64"/>
        <v>103</v>
      </c>
      <c r="P111" s="81">
        <f t="shared" si="64"/>
        <v>66</v>
      </c>
      <c r="Q111" s="81">
        <f t="shared" si="64"/>
        <v>37</v>
      </c>
      <c r="R111" s="82">
        <f t="shared" si="64"/>
        <v>0.640776699</v>
      </c>
      <c r="S111" s="81">
        <f t="shared" si="64"/>
        <v>0</v>
      </c>
      <c r="T111" s="81">
        <f t="shared" si="64"/>
        <v>0</v>
      </c>
      <c r="U111" s="81">
        <f t="shared" si="64"/>
        <v>0</v>
      </c>
      <c r="V111" s="82" t="str">
        <f t="shared" si="64"/>
        <v>0</v>
      </c>
      <c r="W111" s="81">
        <f t="shared" si="64"/>
        <v>3</v>
      </c>
    </row>
    <row r="112" ht="14.25" customHeight="1">
      <c r="A112" s="84" t="s">
        <v>70</v>
      </c>
      <c r="B112" s="8"/>
      <c r="C112" s="8"/>
      <c r="D112" s="8"/>
      <c r="E112" s="9"/>
      <c r="F112" s="85">
        <f t="shared" ref="F112:W112" si="65">F63</f>
        <v>219</v>
      </c>
      <c r="G112" s="85">
        <f t="shared" si="65"/>
        <v>181</v>
      </c>
      <c r="H112" s="85">
        <f t="shared" si="65"/>
        <v>38</v>
      </c>
      <c r="I112" s="86">
        <f t="shared" si="65"/>
        <v>0.8264840183</v>
      </c>
      <c r="J112" s="85">
        <f t="shared" si="65"/>
        <v>43</v>
      </c>
      <c r="K112" s="85">
        <f t="shared" si="65"/>
        <v>39</v>
      </c>
      <c r="L112" s="85">
        <f t="shared" si="65"/>
        <v>4</v>
      </c>
      <c r="M112" s="86">
        <f t="shared" si="65"/>
        <v>0.9069767442</v>
      </c>
      <c r="N112" s="87">
        <f t="shared" si="65"/>
        <v>5</v>
      </c>
      <c r="O112" s="85">
        <f t="shared" si="65"/>
        <v>20</v>
      </c>
      <c r="P112" s="85">
        <f t="shared" si="65"/>
        <v>5</v>
      </c>
      <c r="Q112" s="85">
        <f t="shared" si="65"/>
        <v>15</v>
      </c>
      <c r="R112" s="86">
        <f t="shared" si="65"/>
        <v>0.25</v>
      </c>
      <c r="S112" s="85">
        <f t="shared" si="65"/>
        <v>7</v>
      </c>
      <c r="T112" s="85">
        <f t="shared" si="65"/>
        <v>1</v>
      </c>
      <c r="U112" s="85">
        <f t="shared" si="65"/>
        <v>6</v>
      </c>
      <c r="V112" s="86">
        <f t="shared" si="65"/>
        <v>0.1428571429</v>
      </c>
      <c r="W112" s="85">
        <f t="shared" si="65"/>
        <v>0</v>
      </c>
    </row>
    <row r="113" ht="14.25" customHeight="1">
      <c r="A113" s="88" t="s">
        <v>100</v>
      </c>
      <c r="B113" s="8"/>
      <c r="C113" s="8"/>
      <c r="D113" s="8"/>
      <c r="E113" s="9"/>
      <c r="F113" s="89">
        <f t="shared" ref="F113:W113" si="66">F82</f>
        <v>249</v>
      </c>
      <c r="G113" s="89">
        <f t="shared" si="66"/>
        <v>201</v>
      </c>
      <c r="H113" s="89">
        <f t="shared" si="66"/>
        <v>48</v>
      </c>
      <c r="I113" s="90">
        <f t="shared" si="66"/>
        <v>0.8072289157</v>
      </c>
      <c r="J113" s="89">
        <f t="shared" si="66"/>
        <v>28</v>
      </c>
      <c r="K113" s="89">
        <f t="shared" si="66"/>
        <v>13</v>
      </c>
      <c r="L113" s="89">
        <f t="shared" si="66"/>
        <v>15</v>
      </c>
      <c r="M113" s="90">
        <f t="shared" si="66"/>
        <v>0.4642857143</v>
      </c>
      <c r="N113" s="91">
        <f t="shared" si="66"/>
        <v>5</v>
      </c>
      <c r="O113" s="89">
        <f t="shared" si="66"/>
        <v>20</v>
      </c>
      <c r="P113" s="89">
        <f t="shared" si="66"/>
        <v>13</v>
      </c>
      <c r="Q113" s="89">
        <f t="shared" si="66"/>
        <v>7</v>
      </c>
      <c r="R113" s="90">
        <f t="shared" si="66"/>
        <v>0.65</v>
      </c>
      <c r="S113" s="90">
        <f t="shared" si="66"/>
        <v>0</v>
      </c>
      <c r="T113" s="92">
        <f t="shared" si="66"/>
        <v>0</v>
      </c>
      <c r="U113" s="90">
        <f t="shared" si="66"/>
        <v>0</v>
      </c>
      <c r="V113" s="90" t="str">
        <f t="shared" si="66"/>
        <v>0</v>
      </c>
      <c r="W113" s="91">
        <f t="shared" si="66"/>
        <v>2</v>
      </c>
    </row>
    <row r="114" ht="14.25" customHeight="1">
      <c r="A114" s="93" t="s">
        <v>128</v>
      </c>
      <c r="B114" s="8"/>
      <c r="C114" s="8"/>
      <c r="D114" s="8"/>
      <c r="E114" s="9"/>
      <c r="F114" s="94">
        <f t="shared" ref="F114:W114" si="67">F100</f>
        <v>266</v>
      </c>
      <c r="G114" s="94">
        <f t="shared" si="67"/>
        <v>237</v>
      </c>
      <c r="H114" s="94">
        <f t="shared" si="67"/>
        <v>29</v>
      </c>
      <c r="I114" s="95">
        <f t="shared" si="67"/>
        <v>0.8909774436</v>
      </c>
      <c r="J114" s="94">
        <f t="shared" si="67"/>
        <v>40</v>
      </c>
      <c r="K114" s="94">
        <f t="shared" si="67"/>
        <v>5</v>
      </c>
      <c r="L114" s="94">
        <f t="shared" si="67"/>
        <v>35</v>
      </c>
      <c r="M114" s="95">
        <f t="shared" si="67"/>
        <v>0.125</v>
      </c>
      <c r="N114" s="96">
        <f t="shared" si="67"/>
        <v>17</v>
      </c>
      <c r="O114" s="94">
        <f t="shared" si="67"/>
        <v>29</v>
      </c>
      <c r="P114" s="94">
        <f t="shared" si="67"/>
        <v>7</v>
      </c>
      <c r="Q114" s="94">
        <f t="shared" si="67"/>
        <v>22</v>
      </c>
      <c r="R114" s="95">
        <f t="shared" si="67"/>
        <v>0.2413793103</v>
      </c>
      <c r="S114" s="94">
        <f t="shared" si="67"/>
        <v>0</v>
      </c>
      <c r="T114" s="94">
        <f t="shared" si="67"/>
        <v>0</v>
      </c>
      <c r="U114" s="94">
        <f t="shared" si="67"/>
        <v>0</v>
      </c>
      <c r="V114" s="95" t="str">
        <f t="shared" si="67"/>
        <v>0</v>
      </c>
      <c r="W114" s="96">
        <f t="shared" si="67"/>
        <v>0</v>
      </c>
    </row>
    <row r="115" ht="14.25" customHeight="1">
      <c r="A115" s="97" t="s">
        <v>160</v>
      </c>
      <c r="B115" s="8"/>
      <c r="C115" s="8"/>
      <c r="D115" s="8"/>
      <c r="E115" s="9"/>
      <c r="F115" s="69">
        <f t="shared" ref="F115:W115" si="68">F101</f>
        <v>1491</v>
      </c>
      <c r="G115" s="69">
        <f t="shared" si="68"/>
        <v>1331</v>
      </c>
      <c r="H115" s="69">
        <f t="shared" si="68"/>
        <v>160</v>
      </c>
      <c r="I115" s="70">
        <f t="shared" si="68"/>
        <v>0.8926894702</v>
      </c>
      <c r="J115" s="69">
        <f t="shared" si="68"/>
        <v>320</v>
      </c>
      <c r="K115" s="69">
        <f t="shared" si="68"/>
        <v>245</v>
      </c>
      <c r="L115" s="69">
        <f t="shared" si="68"/>
        <v>75</v>
      </c>
      <c r="M115" s="70">
        <f t="shared" si="68"/>
        <v>0.765625</v>
      </c>
      <c r="N115" s="71">
        <f t="shared" si="68"/>
        <v>44</v>
      </c>
      <c r="O115" s="69">
        <f t="shared" si="68"/>
        <v>172</v>
      </c>
      <c r="P115" s="69">
        <f t="shared" si="68"/>
        <v>91</v>
      </c>
      <c r="Q115" s="69">
        <f t="shared" si="68"/>
        <v>81</v>
      </c>
      <c r="R115" s="70">
        <f t="shared" si="68"/>
        <v>0.5290697674</v>
      </c>
      <c r="S115" s="73">
        <f t="shared" si="68"/>
        <v>7</v>
      </c>
      <c r="T115" s="73">
        <f t="shared" si="68"/>
        <v>1</v>
      </c>
      <c r="U115" s="73">
        <f t="shared" si="68"/>
        <v>6</v>
      </c>
      <c r="V115" s="70">
        <f t="shared" si="68"/>
        <v>0.1428571429</v>
      </c>
      <c r="W115" s="71">
        <f t="shared" si="68"/>
        <v>5</v>
      </c>
    </row>
    <row r="116" ht="14.25" customHeight="1">
      <c r="A116" s="74" t="s">
        <v>157</v>
      </c>
      <c r="B116" s="2"/>
      <c r="C116" s="2"/>
      <c r="D116" s="2"/>
      <c r="E116" s="2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</row>
    <row r="117" ht="14.25" customHeight="1"/>
    <row r="118" ht="14.25" customHeight="1"/>
    <row r="119" ht="14.25" customHeight="1"/>
    <row r="120" ht="19.5" customHeight="1"/>
    <row r="121" ht="45.0" customHeight="1">
      <c r="E121" s="98" t="s">
        <v>161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9"/>
    </row>
    <row r="122" ht="42.75" customHeight="1">
      <c r="E122" s="99" t="s">
        <v>162</v>
      </c>
      <c r="F122" s="8"/>
      <c r="G122" s="8"/>
      <c r="H122" s="9"/>
      <c r="I122" s="100" t="s">
        <v>163</v>
      </c>
      <c r="J122" s="8"/>
      <c r="K122" s="9"/>
      <c r="L122" s="101" t="s">
        <v>164</v>
      </c>
      <c r="M122" s="8"/>
      <c r="N122" s="8"/>
      <c r="O122" s="9"/>
      <c r="P122" s="102" t="s">
        <v>165</v>
      </c>
      <c r="Q122" s="8"/>
      <c r="R122" s="9"/>
      <c r="S122" s="103" t="s">
        <v>166</v>
      </c>
      <c r="T122" s="8"/>
      <c r="U122" s="9"/>
    </row>
    <row r="123" ht="14.25" customHeight="1">
      <c r="E123" s="104" t="s">
        <v>7</v>
      </c>
      <c r="F123" s="8"/>
      <c r="G123" s="8"/>
      <c r="H123" s="9"/>
      <c r="I123" s="105">
        <f>F101+J101+N101</f>
        <v>1855</v>
      </c>
      <c r="J123" s="8"/>
      <c r="K123" s="9"/>
      <c r="L123" s="105">
        <f>G101+K101+N101</f>
        <v>1620</v>
      </c>
      <c r="M123" s="8"/>
      <c r="N123" s="8"/>
      <c r="O123" s="9"/>
      <c r="P123" s="105">
        <f t="shared" ref="P123:P124" si="69">I123-L123</f>
        <v>235</v>
      </c>
      <c r="Q123" s="8"/>
      <c r="R123" s="9"/>
      <c r="S123" s="106">
        <f t="shared" ref="S123:S125" si="70">L123/I123</f>
        <v>0.8733153639</v>
      </c>
      <c r="T123" s="8"/>
      <c r="U123" s="9"/>
    </row>
    <row r="124" ht="16.5" customHeight="1">
      <c r="E124" s="107" t="s">
        <v>8</v>
      </c>
      <c r="F124" s="8"/>
      <c r="G124" s="8"/>
      <c r="H124" s="9"/>
      <c r="I124" s="108">
        <f>O101+S101+W101</f>
        <v>184</v>
      </c>
      <c r="J124" s="8"/>
      <c r="K124" s="9"/>
      <c r="L124" s="108">
        <f>P101+T101+W101</f>
        <v>97</v>
      </c>
      <c r="M124" s="8"/>
      <c r="N124" s="8"/>
      <c r="O124" s="9"/>
      <c r="P124" s="108">
        <f t="shared" si="69"/>
        <v>87</v>
      </c>
      <c r="Q124" s="8"/>
      <c r="R124" s="9"/>
      <c r="S124" s="109">
        <f t="shared" si="70"/>
        <v>0.527173913</v>
      </c>
      <c r="T124" s="8"/>
      <c r="U124" s="9"/>
    </row>
    <row r="125" ht="14.25" customHeight="1">
      <c r="E125" s="110" t="s">
        <v>167</v>
      </c>
      <c r="F125" s="8"/>
      <c r="G125" s="8"/>
      <c r="H125" s="9"/>
      <c r="I125" s="111">
        <f>SUM(I123:I124)</f>
        <v>2039</v>
      </c>
      <c r="J125" s="8"/>
      <c r="K125" s="9"/>
      <c r="L125" s="111">
        <f>SUM(L123:L124)</f>
        <v>1717</v>
      </c>
      <c r="M125" s="8"/>
      <c r="N125" s="8"/>
      <c r="O125" s="9"/>
      <c r="P125" s="111">
        <f>SUM(P123:P124)</f>
        <v>322</v>
      </c>
      <c r="Q125" s="8"/>
      <c r="R125" s="9"/>
      <c r="S125" s="112">
        <f t="shared" si="70"/>
        <v>0.8420794507</v>
      </c>
      <c r="T125" s="8"/>
      <c r="U125" s="9"/>
    </row>
    <row r="126" ht="14.25" customHeight="1"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</row>
    <row r="127" ht="18.75" customHeight="1"/>
    <row r="128" ht="14.25" customHeight="1">
      <c r="E128" s="114" t="s">
        <v>168</v>
      </c>
      <c r="F128" s="8"/>
      <c r="G128" s="8"/>
      <c r="H128" s="8"/>
      <c r="I128" s="8"/>
      <c r="J128" s="8"/>
      <c r="K128" s="8"/>
      <c r="L128" s="8"/>
      <c r="M128" s="9"/>
    </row>
    <row r="129" ht="14.25" customHeight="1">
      <c r="E129" s="115"/>
      <c r="F129" s="116" t="s">
        <v>169</v>
      </c>
      <c r="G129" s="8"/>
      <c r="H129" s="8"/>
      <c r="I129" s="9"/>
      <c r="J129" s="116" t="s">
        <v>170</v>
      </c>
      <c r="K129" s="8"/>
      <c r="L129" s="8"/>
      <c r="M129" s="9"/>
    </row>
    <row r="130" ht="14.25" customHeight="1">
      <c r="E130" s="117"/>
      <c r="F130" s="118" t="s">
        <v>171</v>
      </c>
      <c r="G130" s="118" t="s">
        <v>172</v>
      </c>
      <c r="H130" s="118" t="s">
        <v>173</v>
      </c>
      <c r="I130" s="118" t="s">
        <v>174</v>
      </c>
      <c r="J130" s="118" t="s">
        <v>171</v>
      </c>
      <c r="K130" s="118" t="s">
        <v>172</v>
      </c>
      <c r="L130" s="118" t="s">
        <v>173</v>
      </c>
      <c r="M130" s="118" t="s">
        <v>174</v>
      </c>
    </row>
    <row r="131" ht="14.25" customHeight="1">
      <c r="E131" s="119" t="s">
        <v>16</v>
      </c>
      <c r="F131" s="120">
        <v>1945.0</v>
      </c>
      <c r="G131" s="120">
        <v>946.0</v>
      </c>
      <c r="H131" s="120">
        <f t="shared" ref="H131:H134" si="71">F131-G131</f>
        <v>999</v>
      </c>
      <c r="I131" s="121">
        <f t="shared" ref="I131:I135" si="72">G131/F131</f>
        <v>0.4863753213</v>
      </c>
      <c r="J131" s="120">
        <v>424.0</v>
      </c>
      <c r="K131" s="120">
        <v>104.0</v>
      </c>
      <c r="L131" s="120">
        <f t="shared" ref="L131:L134" si="73">J131-K131</f>
        <v>320</v>
      </c>
      <c r="M131" s="121">
        <f t="shared" ref="M131:M135" si="74">K131/J131</f>
        <v>0.2452830189</v>
      </c>
    </row>
    <row r="132" ht="14.25" customHeight="1">
      <c r="E132" s="122" t="s">
        <v>70</v>
      </c>
      <c r="F132" s="122">
        <v>1237.0</v>
      </c>
      <c r="G132" s="122">
        <v>449.0</v>
      </c>
      <c r="H132" s="122">
        <f t="shared" si="71"/>
        <v>788</v>
      </c>
      <c r="I132" s="123">
        <f t="shared" si="72"/>
        <v>0.3629749394</v>
      </c>
      <c r="J132" s="122">
        <v>399.0</v>
      </c>
      <c r="K132" s="122">
        <v>64.0</v>
      </c>
      <c r="L132" s="122">
        <f t="shared" si="73"/>
        <v>335</v>
      </c>
      <c r="M132" s="123">
        <f t="shared" si="74"/>
        <v>0.1604010025</v>
      </c>
    </row>
    <row r="133" ht="14.25" customHeight="1">
      <c r="E133" s="124" t="s">
        <v>100</v>
      </c>
      <c r="F133" s="124">
        <v>1154.0</v>
      </c>
      <c r="G133" s="124">
        <v>471.0</v>
      </c>
      <c r="H133" s="124">
        <f t="shared" si="71"/>
        <v>683</v>
      </c>
      <c r="I133" s="125">
        <f t="shared" si="72"/>
        <v>0.4081455806</v>
      </c>
      <c r="J133" s="124">
        <v>323.0</v>
      </c>
      <c r="K133" s="124">
        <v>80.0</v>
      </c>
      <c r="L133" s="124">
        <f t="shared" si="73"/>
        <v>243</v>
      </c>
      <c r="M133" s="125">
        <f t="shared" si="74"/>
        <v>0.2476780186</v>
      </c>
    </row>
    <row r="134" ht="14.25" customHeight="1">
      <c r="E134" s="126" t="s">
        <v>128</v>
      </c>
      <c r="F134" s="126">
        <v>1804.0</v>
      </c>
      <c r="G134" s="126">
        <v>839.0</v>
      </c>
      <c r="H134" s="126">
        <f t="shared" si="71"/>
        <v>965</v>
      </c>
      <c r="I134" s="127">
        <f t="shared" si="72"/>
        <v>0.4650776053</v>
      </c>
      <c r="J134" s="126">
        <v>451.0</v>
      </c>
      <c r="K134" s="126">
        <v>93.0</v>
      </c>
      <c r="L134" s="126">
        <f t="shared" si="73"/>
        <v>358</v>
      </c>
      <c r="M134" s="127">
        <f t="shared" si="74"/>
        <v>0.2062084257</v>
      </c>
    </row>
    <row r="135" ht="14.25" customHeight="1">
      <c r="E135" s="128" t="s">
        <v>160</v>
      </c>
      <c r="F135" s="128">
        <f t="shared" ref="F135:H135" si="75">F131+F132+F133+F134</f>
        <v>6140</v>
      </c>
      <c r="G135" s="128">
        <f t="shared" si="75"/>
        <v>2705</v>
      </c>
      <c r="H135" s="128">
        <f t="shared" si="75"/>
        <v>3435</v>
      </c>
      <c r="I135" s="129">
        <f t="shared" si="72"/>
        <v>0.4405537459</v>
      </c>
      <c r="J135" s="128">
        <f t="shared" ref="J135:L135" si="76">J131+J132+J133+J134</f>
        <v>1597</v>
      </c>
      <c r="K135" s="128">
        <f t="shared" si="76"/>
        <v>341</v>
      </c>
      <c r="L135" s="128">
        <f t="shared" si="76"/>
        <v>1256</v>
      </c>
      <c r="M135" s="129">
        <f t="shared" si="74"/>
        <v>0.2135253601</v>
      </c>
    </row>
    <row r="136" ht="14.25" customHeight="1">
      <c r="E136" s="130" t="s">
        <v>175</v>
      </c>
      <c r="H136" s="131"/>
    </row>
    <row r="137" ht="14.25" customHeight="1">
      <c r="E137" s="130" t="s">
        <v>176</v>
      </c>
      <c r="H137" s="131"/>
    </row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9">
    <mergeCell ref="C36:C38"/>
    <mergeCell ref="B41:B42"/>
    <mergeCell ref="C41:C42"/>
    <mergeCell ref="C45:C46"/>
    <mergeCell ref="C49:C51"/>
    <mergeCell ref="C53:C54"/>
    <mergeCell ref="C55:C59"/>
    <mergeCell ref="C64:C65"/>
    <mergeCell ref="B30:B34"/>
    <mergeCell ref="B36:B40"/>
    <mergeCell ref="B45:B48"/>
    <mergeCell ref="B49:B51"/>
    <mergeCell ref="B52:B54"/>
    <mergeCell ref="B55:B59"/>
    <mergeCell ref="B60:B62"/>
    <mergeCell ref="B92:B94"/>
    <mergeCell ref="B95:B96"/>
    <mergeCell ref="A83:A99"/>
    <mergeCell ref="B83:B86"/>
    <mergeCell ref="C83:C84"/>
    <mergeCell ref="C85:C86"/>
    <mergeCell ref="B87:B91"/>
    <mergeCell ref="C87:C90"/>
    <mergeCell ref="C93:C94"/>
    <mergeCell ref="A112:E112"/>
    <mergeCell ref="A113:E113"/>
    <mergeCell ref="A114:E114"/>
    <mergeCell ref="A115:E115"/>
    <mergeCell ref="A116:E116"/>
    <mergeCell ref="B97:B99"/>
    <mergeCell ref="C97:C99"/>
    <mergeCell ref="A100:E100"/>
    <mergeCell ref="A101:E101"/>
    <mergeCell ref="A102:E102"/>
    <mergeCell ref="A108:E110"/>
    <mergeCell ref="A111:E111"/>
    <mergeCell ref="A104:W106"/>
    <mergeCell ref="A107:W107"/>
    <mergeCell ref="F108:N108"/>
    <mergeCell ref="O108:W108"/>
    <mergeCell ref="F109:I109"/>
    <mergeCell ref="J109:M109"/>
    <mergeCell ref="N109:N110"/>
    <mergeCell ref="W109:W110"/>
    <mergeCell ref="O109:R109"/>
    <mergeCell ref="S109:V109"/>
    <mergeCell ref="E121:U121"/>
    <mergeCell ref="I122:K122"/>
    <mergeCell ref="L122:O122"/>
    <mergeCell ref="P122:R122"/>
    <mergeCell ref="S122:U122"/>
    <mergeCell ref="I124:K124"/>
    <mergeCell ref="L124:O124"/>
    <mergeCell ref="E125:H125"/>
    <mergeCell ref="I125:K125"/>
    <mergeCell ref="L125:O125"/>
    <mergeCell ref="E128:M128"/>
    <mergeCell ref="F129:I129"/>
    <mergeCell ref="J129:M129"/>
    <mergeCell ref="P124:R124"/>
    <mergeCell ref="S124:U124"/>
    <mergeCell ref="P125:R125"/>
    <mergeCell ref="S125:U125"/>
    <mergeCell ref="E122:H122"/>
    <mergeCell ref="E123:H123"/>
    <mergeCell ref="I123:K123"/>
    <mergeCell ref="L123:O123"/>
    <mergeCell ref="P123:R123"/>
    <mergeCell ref="S123:U123"/>
    <mergeCell ref="E124:H124"/>
    <mergeCell ref="F5:N5"/>
    <mergeCell ref="O5:W5"/>
    <mergeCell ref="N6:N7"/>
    <mergeCell ref="O6:R6"/>
    <mergeCell ref="S6:V6"/>
    <mergeCell ref="W6:W7"/>
    <mergeCell ref="A2:W3"/>
    <mergeCell ref="A4:W4"/>
    <mergeCell ref="A5:A7"/>
    <mergeCell ref="B5:B7"/>
    <mergeCell ref="C5:C7"/>
    <mergeCell ref="D5:D7"/>
    <mergeCell ref="E5:E7"/>
    <mergeCell ref="F6:I6"/>
    <mergeCell ref="J6:M6"/>
    <mergeCell ref="A8:A43"/>
    <mergeCell ref="B9:B29"/>
    <mergeCell ref="C10:C13"/>
    <mergeCell ref="C14:C26"/>
    <mergeCell ref="C31:C34"/>
    <mergeCell ref="A45:A62"/>
    <mergeCell ref="A64:A81"/>
    <mergeCell ref="B64:B66"/>
    <mergeCell ref="B67:B70"/>
    <mergeCell ref="C67:C70"/>
    <mergeCell ref="B71:B72"/>
    <mergeCell ref="C71:C72"/>
    <mergeCell ref="B74:B81"/>
    <mergeCell ref="C74:C79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