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6 fev" sheetId="1" r:id="rId4"/>
    <sheet state="visible" name="13 de fevereiro" sheetId="2" r:id="rId5"/>
    <sheet state="visible" name="Planilha3" sheetId="3" r:id="rId6"/>
    <sheet state="visible" name="Planilha4" sheetId="4" r:id="rId7"/>
    <sheet state="visible" name="Planilha5" sheetId="5" r:id="rId8"/>
  </sheets>
  <definedNames/>
  <calcPr/>
</workbook>
</file>

<file path=xl/sharedStrings.xml><?xml version="1.0" encoding="utf-8"?>
<sst xmlns="http://schemas.openxmlformats.org/spreadsheetml/2006/main" count="940" uniqueCount="178">
  <si>
    <t>DIRETORIA DE GESTÃO EM SAÚDE</t>
  </si>
  <si>
    <t>OCUPAÇÃO DOS LEITOS DE UTI SUS NO PARANÁ EM 06/02/2023 AS 12:00hs (não inclui leitos exclusivos covid)</t>
  </si>
  <si>
    <t>MACRO</t>
  </si>
  <si>
    <t>RS</t>
  </si>
  <si>
    <t>MUNICÍPIO</t>
  </si>
  <si>
    <t>cód.</t>
  </si>
  <si>
    <t>ESTABELECIMENTO DE SAÚDE</t>
  </si>
  <si>
    <t>UTI ADULTO</t>
  </si>
  <si>
    <t>UTI PEDIATRICA</t>
  </si>
  <si>
    <t>Habilitado</t>
  </si>
  <si>
    <t>Contratado</t>
  </si>
  <si>
    <t>LEITO EXTRA</t>
  </si>
  <si>
    <t>EXIST.</t>
  </si>
  <si>
    <t>OCUP.</t>
  </si>
  <si>
    <t>DISP.</t>
  </si>
  <si>
    <t>TX OCUP.</t>
  </si>
  <si>
    <t>LESTE</t>
  </si>
  <si>
    <t>Paranaguá</t>
  </si>
  <si>
    <t>2687127 HOSPITAL REGIONAL DO LITORAL</t>
  </si>
  <si>
    <t>Campina Grande do Sul</t>
  </si>
  <si>
    <t>0013633 HOSPITAL ANGELINA CARON</t>
  </si>
  <si>
    <t>Campo Largo</t>
  </si>
  <si>
    <t>0013838 HOSPITAL SAO LUCAS</t>
  </si>
  <si>
    <t>6426204 HOSPITAL INFANTIL WALDEMAR MONASTIER</t>
  </si>
  <si>
    <t>5603145 HOSPITAL DO CENTRO</t>
  </si>
  <si>
    <t>0013846 HOSPITAL DO ROCIO</t>
  </si>
  <si>
    <t>Curitiba</t>
  </si>
  <si>
    <t>0015245 HOSPITAL UNIVERSITARIO EVANGELICO MACKENZIE</t>
  </si>
  <si>
    <t xml:space="preserve"> </t>
  </si>
  <si>
    <t>6388671 HOSPITAL DO IDOSO ZILDA ARNS</t>
  </si>
  <si>
    <t>0015318 HNSG</t>
  </si>
  <si>
    <t>0015334 HOSPITAL SANTA CASA DE CURITIBA</t>
  </si>
  <si>
    <t>0015369 HOSPITAL DO TRABALHADOR</t>
  </si>
  <si>
    <t>3539CENTRO HOSPITALAR DE REABILITAÇÃO</t>
  </si>
  <si>
    <t>HOSPITAL DE INFECTOLOGIA E RETAGUARDA CLINICA – Oswaldo Cruz</t>
  </si>
  <si>
    <t>0015563 HOSPITAL INFANTIL PEQUENO PRINCIPE</t>
  </si>
  <si>
    <t>0015407 HOSPITAL UNIVERSITARIO CAJURU</t>
  </si>
  <si>
    <t>0015423 CRUZ VERMELHA BRASILEIRA FILIAL DO ESTADO DO PARANA</t>
  </si>
  <si>
    <t>3075516 HOSPITAL SAO VICENTE</t>
  </si>
  <si>
    <t>0015644 HOSPITAL ERASTO GAERTNER</t>
  </si>
  <si>
    <t>2384299 HOSPITAL DE CLINICAS</t>
  </si>
  <si>
    <t>Lapa</t>
  </si>
  <si>
    <t>0017663 HOSPITAL REGIONAL SÃO SEBASTIÃO DA LAPA</t>
  </si>
  <si>
    <t>São José dos Pinhais</t>
  </si>
  <si>
    <t>2753278 HOSPITAL E MATERNIDADE MUNICIPAL DE SAO JOSE DOS PINHAIS</t>
  </si>
  <si>
    <t>Araucária</t>
  </si>
  <si>
    <t>5995280 HOSPITAL MUNICIPAL DE ARAUCARIA</t>
  </si>
  <si>
    <t>Castro</t>
  </si>
  <si>
    <t>2683210 HOSPITAL DA CRUZ VERMELHA DE CASTRO</t>
  </si>
  <si>
    <t>Ponta Grossa</t>
  </si>
  <si>
    <t>2683202H M AMADEU PUPPI</t>
  </si>
  <si>
    <t>2686791 ASSOCIACAO HOSPITALAR BOM JESUS</t>
  </si>
  <si>
    <t>2686953 SANTA CASA DE MISERICORDIA DE PONTA GROSSA</t>
  </si>
  <si>
    <t>6542638 HOSPITAL UNIVERSITARIO REGIONAL DOS CAMPOS GERAIS</t>
  </si>
  <si>
    <t>Irati</t>
  </si>
  <si>
    <t>2783789 SANTA CASA DE IRATI</t>
  </si>
  <si>
    <t>Guarapuava</t>
  </si>
  <si>
    <t>2741989 HOSPITAL DE CARIDADE SAO VICENTE DE PAULO</t>
  </si>
  <si>
    <t>0213845 HOSPITAL REGIONAL DE GUARAPUAVA</t>
  </si>
  <si>
    <t>2742047 INSTITUTO VIRMOND</t>
  </si>
  <si>
    <t>Prudentópolis</t>
  </si>
  <si>
    <t>2743388 HOSPITAL IRMANDADE DA SANTA CASA</t>
  </si>
  <si>
    <t>Laranjeiras do Sul</t>
  </si>
  <si>
    <t>2741873 INSTITUTO SÃO JOSÉ</t>
  </si>
  <si>
    <t>União da Vitória</t>
  </si>
  <si>
    <t>2568349 HOSPITAL REGIONAL DE CARIDADE NOSSA SRA APARECIDA</t>
  </si>
  <si>
    <t>2568373 ASSOCIACAO DE PROTECAO A MATERNIDADE E A INFANCIA</t>
  </si>
  <si>
    <t>Telemaco Borba</t>
  </si>
  <si>
    <t>2740435 INSTITUTO DR FEITOSA</t>
  </si>
  <si>
    <t>Total Macro Leste</t>
  </si>
  <si>
    <t>OESTE</t>
  </si>
  <si>
    <t>Pato Branco</t>
  </si>
  <si>
    <t>0017868 POLICLINICA PATO BRANCO</t>
  </si>
  <si>
    <t>0017884 ISSAL</t>
  </si>
  <si>
    <t>Chopinzinho</t>
  </si>
  <si>
    <t>INSTITUTO SÃO RAFAEL</t>
  </si>
  <si>
    <t>Palmas</t>
  </si>
  <si>
    <t>2738287 INSTITUTO SANTA PELIZZARI</t>
  </si>
  <si>
    <t>Francisco Beltrão</t>
  </si>
  <si>
    <t>2666731 HOSPITAL SAO FRANCISCO</t>
  </si>
  <si>
    <t>5373190 CEONC</t>
  </si>
  <si>
    <t>6424341 HOSPITAL REGIONAL DO SUDOESTE WALTER ALBERTO PECOITS F B</t>
  </si>
  <si>
    <t>Medianeira</t>
  </si>
  <si>
    <t>2582716 HOSPITAL E MATERNIDADE NOSSA SENHORA DA LUZ</t>
  </si>
  <si>
    <t>Foz do iguaçu</t>
  </si>
  <si>
    <t>2591049 HOSPITAL MINISTRO COSTA CAVALCANTI</t>
  </si>
  <si>
    <t>5061989 HOSPITAL MUNICIPAL PADRE GERMANO LAUCK</t>
  </si>
  <si>
    <t>Cascavel</t>
  </si>
  <si>
    <t>2737434 CEONC</t>
  </si>
  <si>
    <t>2738309 HOSPITAL DE ENSINO SAO LUCAS</t>
  </si>
  <si>
    <t>2738368 HOSPITAL UNIVERSITARIO DO OESTE DO PARANA</t>
  </si>
  <si>
    <t>9543767 HOSPITAL MUNICIPAL ALAN BRAME PINHO</t>
  </si>
  <si>
    <t>2740338 HOSPITAL DO CANCER DE CASCAVEL UOPECCAN</t>
  </si>
  <si>
    <t>Toledo</t>
  </si>
  <si>
    <t>4056752 HOESP</t>
  </si>
  <si>
    <t>Palotina</t>
  </si>
  <si>
    <t>4054695 HOSPITAL MUNICIPAL QUINTO ABRÃO DELAZZARI</t>
  </si>
  <si>
    <t>Assis Chateaubriand</t>
  </si>
  <si>
    <t>4051165 ASSOCIACAO HOSPITALAR BENEFICENTE MOACIR MICHELETTO</t>
  </si>
  <si>
    <t>Total Macro oeste</t>
  </si>
  <si>
    <t>NOROESTE</t>
  </si>
  <si>
    <t>Campo Mourão</t>
  </si>
  <si>
    <t>0014109 HOSPITAL SANTA CASA DE MISERICORDIA</t>
  </si>
  <si>
    <t>0014125 CENTER CLINICAS</t>
  </si>
  <si>
    <t>Goioerê</t>
  </si>
  <si>
    <t>2735970 SANTA CASA DE MISERICORDIA DE GOIOERE</t>
  </si>
  <si>
    <t>Umuarama</t>
  </si>
  <si>
    <t>2679736 ASSOCIACAO BENEFICENTE SAO FRANCISCO DE ASSIS</t>
  </si>
  <si>
    <t>2594366 INSTITUTO NOSSA SENHORA APARECIDA</t>
  </si>
  <si>
    <t>3005011 NOROSPAR</t>
  </si>
  <si>
    <t>7845138 UOPECCAN FILIAL UMUARAMA</t>
  </si>
  <si>
    <t>Cianorte</t>
  </si>
  <si>
    <t>2733676 HOSPITAL SAO PAULO</t>
  </si>
  <si>
    <t>2735989 FUNDHOSPAR FUNDACAO HOSPITALAR DO PARANA</t>
  </si>
  <si>
    <t>Paranavaí</t>
  </si>
  <si>
    <t>2754738 SANTA CASA DE PARANAVAI</t>
  </si>
  <si>
    <t>Maringá</t>
  </si>
  <si>
    <t>2586142 HOSPITAL MEMORIAL UNINGA</t>
  </si>
  <si>
    <t>2586169 HOSPITAL DO CANCER DE MARINGA</t>
  </si>
  <si>
    <t>2587335 HOSPITAL UNIVERSITARIO REGIONAL DE MARINGA</t>
  </si>
  <si>
    <t>2594714 HOSPITAL E MATERNIDADE MARIA AUXILIADORA</t>
  </si>
  <si>
    <t>2743477 HOSPITAL MUNICIPAL TELMA VILLANOVA KASPROWICZ</t>
  </si>
  <si>
    <t>2743469 HOSPITAL E MATERNIDADE SANTA RITA</t>
  </si>
  <si>
    <t>colorado</t>
  </si>
  <si>
    <t>2733307 HOSPITAL E MATERNIDADE SANTA CLARA</t>
  </si>
  <si>
    <t>Sarandi</t>
  </si>
  <si>
    <t>2825589 METROPOLITANA DE SARANDI</t>
  </si>
  <si>
    <t>Total Macro noroeste</t>
  </si>
  <si>
    <t>NORTE</t>
  </si>
  <si>
    <t>Apucarana</t>
  </si>
  <si>
    <t>2439263 HNSG MATERNO INFANTIL</t>
  </si>
  <si>
    <t>2439360 HNSG HOSPITAL DA PROVIDENCIA</t>
  </si>
  <si>
    <t>Arapongas</t>
  </si>
  <si>
    <t>2576198 IRMANDADE SANTA CASA DE ARAPONGAS</t>
  </si>
  <si>
    <t>2576341 HONPAR HOSPITAL NORTE PARANAENSE</t>
  </si>
  <si>
    <t>Londrina</t>
  </si>
  <si>
    <t>2550792 HOSPITAL EVANGELICO DE LONDRINA</t>
  </si>
  <si>
    <t>2781859 HOSPITAL UNIVERSITARIO REGIONAL DO NORTE DO PARANA</t>
  </si>
  <si>
    <t>2577623 HCL HOSPITAL DO CANCER DE LONDRINA</t>
  </si>
  <si>
    <t>2580055 ISCAL</t>
  </si>
  <si>
    <t>Cambé</t>
  </si>
  <si>
    <t>2730650 SANTA CASA DE CAMBE</t>
  </si>
  <si>
    <t>Bandeirantes</t>
  </si>
  <si>
    <t>2577410 SANTA CASA DE BANDEIRANTES</t>
  </si>
  <si>
    <t>Cornélio Procópio</t>
  </si>
  <si>
    <t>2577380 CEGEN</t>
  </si>
  <si>
    <t>2582449 SANTA CASA DE CORNELIO PROCOPIO</t>
  </si>
  <si>
    <t>Jacarezinho</t>
  </si>
  <si>
    <t>2783800 SANTA CASA MISERICORDIA DE JACAREZINHO</t>
  </si>
  <si>
    <t>S. Antônio da Platina</t>
  </si>
  <si>
    <t>3316300 HOSPITAL REGIONAL DO NORTE PIONEIRO</t>
  </si>
  <si>
    <t>Ivaiporã</t>
  </si>
  <si>
    <t>2590182 INSTITUTO LUCENA SANCHEZ</t>
  </si>
  <si>
    <t>163864 HOSPITAL REGIONAL DE IVAIPORA</t>
  </si>
  <si>
    <t>2590727 HOSPITAL BOM JESUS</t>
  </si>
  <si>
    <t>Total Macro norte</t>
  </si>
  <si>
    <t>Total Sistema Estadual de Regulação</t>
  </si>
  <si>
    <t>Fonte: Sistema Estadual de Regulação, e-saude, SMS de São José dos Pinhais e Araucária.</t>
  </si>
  <si>
    <t xml:space="preserve">                SECRETARIA DE ESTADO DA SAÚDE DO PARANÁ</t>
  </si>
  <si>
    <t>OCUPAÇÃO DOS LEITOS DE UTI SUS NO PARANÁ (não inclui leitos exclusivos covid)</t>
  </si>
  <si>
    <t>TOTAL</t>
  </si>
  <si>
    <t xml:space="preserve">OCUPAÇÃO DOS LEITOS DE UTI SISTEMA ESTADUAL DE REGULAÇÃO </t>
  </si>
  <si>
    <t>TIPO DE LEITO</t>
  </si>
  <si>
    <t>EXISTENTES, INCLUSIVE LEITOS EXTRAS</t>
  </si>
  <si>
    <t>OCUPADOS, INCLUSIVE LEITOS EXTRAS</t>
  </si>
  <si>
    <t>DISPONÍVEIS</t>
  </si>
  <si>
    <t>TX de ocup.</t>
  </si>
  <si>
    <t>TOTAL UTI</t>
  </si>
  <si>
    <t>Ocupação de Leitos SUS</t>
  </si>
  <si>
    <t>Leito CLINICO ADULTO</t>
  </si>
  <si>
    <t>Leito CLINICO PEDIATRICO</t>
  </si>
  <si>
    <t>Exist</t>
  </si>
  <si>
    <t>Ocup</t>
  </si>
  <si>
    <t>Livre</t>
  </si>
  <si>
    <t>Tx de ocup.</t>
  </si>
  <si>
    <t>Fonte: Sistema Estadual de Regulação – CARE Pr</t>
  </si>
  <si>
    <t>Obs.: Dado parcial, considerando apenas a informação constante no Sistema CARE.</t>
  </si>
  <si>
    <t>OCUPAÇÃO DOS LEITOS DE UTI SUS NO PARANÁ EM 13/02/2023 AS 12:00hs (não inclui leitos exclusivos covid)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</si>
</sst>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"/>
    <numFmt numFmtId="165" formatCode="#.00%"/>
  </numFmts>
  <fonts count="21">
    <font>
      <sz val="10.0"/>
      <color rgb="FF000000"/>
      <name val="Arial"/>
      <scheme val="minor"/>
    </font>
    <font>
      <b/>
      <sz val="10.0"/>
      <color rgb="FF000000"/>
      <name val="Arial"/>
    </font>
    <font/>
    <font>
      <b/>
      <sz val="8.0"/>
      <color rgb="FF000000"/>
      <name val="Arial"/>
    </font>
    <font>
      <b/>
      <sz val="10.0"/>
      <color rgb="FF000000"/>
      <name val="Calibri"/>
    </font>
    <font>
      <b/>
      <sz val="8.0"/>
      <color rgb="FF000000"/>
      <name val="Calibri"/>
    </font>
    <font>
      <sz val="8.0"/>
      <color rgb="FF000000"/>
      <name val="Arial"/>
    </font>
    <font>
      <sz val="8.0"/>
      <color rgb="FF000000"/>
      <name val="Calibri"/>
    </font>
    <font>
      <sz val="8.0"/>
      <color rgb="FF003300"/>
      <name val="Arial"/>
    </font>
    <font>
      <b/>
      <sz val="10.0"/>
      <color rgb="FF003300"/>
      <name val="Arial"/>
    </font>
    <font>
      <b/>
      <sz val="8.0"/>
      <color rgb="FF003300"/>
      <name val="Arial"/>
    </font>
    <font>
      <b/>
      <sz val="10.0"/>
      <color rgb="FF003300"/>
      <name val="Calibri"/>
    </font>
    <font>
      <sz val="12.0"/>
      <color rgb="FF000000"/>
      <name val="Calibri"/>
    </font>
    <font>
      <b/>
      <sz val="16.0"/>
      <color rgb="FF000000"/>
      <name val="Calibri"/>
    </font>
    <font>
      <b/>
      <sz val="14.0"/>
      <color rgb="FF000000"/>
      <name val="Arial"/>
    </font>
    <font>
      <b/>
      <sz val="16.0"/>
      <color rgb="FF000000"/>
      <name val="Arial"/>
    </font>
    <font>
      <b/>
      <sz val="12.0"/>
      <color rgb="FF000000"/>
      <name val="Calibri"/>
    </font>
    <font>
      <b/>
      <sz val="14.0"/>
      <color rgb="FF000000"/>
      <name val="Calibri"/>
    </font>
    <font>
      <b/>
      <sz val="13.0"/>
      <color rgb="FF000000"/>
      <name val="Calibri"/>
    </font>
    <font>
      <sz val="8.0"/>
      <color rgb="FF000000"/>
      <name val="Liberation sans11"/>
    </font>
    <font>
      <sz val="10.0"/>
      <color theme="1"/>
      <name val="Arial"/>
    </font>
  </fonts>
  <fills count="19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993366"/>
        <bgColor rgb="FF993366"/>
      </patternFill>
    </fill>
    <fill>
      <patternFill patternType="solid">
        <fgColor rgb="FFDDDDDD"/>
        <bgColor rgb="FFDDDDDD"/>
      </patternFill>
    </fill>
    <fill>
      <patternFill patternType="solid">
        <fgColor rgb="FF969696"/>
        <bgColor rgb="FF969696"/>
      </patternFill>
    </fill>
    <fill>
      <patternFill patternType="solid">
        <fgColor rgb="FFBF819E"/>
        <bgColor rgb="FFBF819E"/>
      </patternFill>
    </fill>
    <fill>
      <patternFill patternType="solid">
        <fgColor rgb="FFAFD095"/>
        <bgColor rgb="FFAFD095"/>
      </patternFill>
    </fill>
    <fill>
      <patternFill patternType="solid">
        <fgColor rgb="FFB2B2B2"/>
        <bgColor rgb="FFB2B2B2"/>
      </patternFill>
    </fill>
    <fill>
      <patternFill patternType="solid">
        <fgColor rgb="FFFFFFA6"/>
        <bgColor rgb="FFFFFFA6"/>
      </patternFill>
    </fill>
    <fill>
      <patternFill patternType="solid">
        <fgColor rgb="FFFFB66C"/>
        <bgColor rgb="FFFFB66C"/>
      </patternFill>
    </fill>
    <fill>
      <patternFill patternType="solid">
        <fgColor rgb="FF729FCF"/>
        <bgColor rgb="FF729FCF"/>
      </patternFill>
    </fill>
    <fill>
      <patternFill patternType="solid">
        <fgColor rgb="FFCCCCCC"/>
        <bgColor rgb="FFCCCCCC"/>
      </patternFill>
    </fill>
  </fills>
  <borders count="16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textRotation="90" vertical="center" wrapText="0"/>
    </xf>
    <xf borderId="10" fillId="2" fontId="4" numFmtId="0" xfId="0" applyAlignment="1" applyBorder="1" applyFont="1">
      <alignment horizontal="center" shrinkToFit="0" vertical="center" wrapText="0"/>
    </xf>
    <xf borderId="7" fillId="2" fontId="5" numFmtId="0" xfId="0" applyAlignment="1" applyBorder="1" applyFont="1">
      <alignment horizontal="center" shrinkToFit="0" vertical="center" wrapText="0"/>
    </xf>
    <xf borderId="11" fillId="0" fontId="2" numFmtId="0" xfId="0" applyBorder="1" applyFont="1"/>
    <xf borderId="10" fillId="2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horizontal="center" shrinkToFit="0" textRotation="90" vertical="center" wrapText="0"/>
    </xf>
    <xf borderId="13" fillId="3" fontId="1" numFmtId="0" xfId="0" applyAlignment="1" applyBorder="1" applyFont="1">
      <alignment horizontal="center" shrinkToFit="0" vertical="center" wrapText="0"/>
    </xf>
    <xf borderId="13" fillId="3" fontId="3" numFmtId="0" xfId="0" applyAlignment="1" applyBorder="1" applyFont="1">
      <alignment horizontal="center" shrinkToFit="0" vertical="center" wrapText="0"/>
    </xf>
    <xf borderId="13" fillId="3" fontId="6" numFmtId="0" xfId="0" applyAlignment="1" applyBorder="1" applyFont="1">
      <alignment shrinkToFit="0" vertical="center" wrapText="0"/>
    </xf>
    <xf borderId="13" fillId="3" fontId="7" numFmtId="0" xfId="0" applyAlignment="1" applyBorder="1" applyFont="1">
      <alignment horizontal="center" shrinkToFit="0" vertical="center" wrapText="0"/>
    </xf>
    <xf borderId="13" fillId="4" fontId="7" numFmtId="0" xfId="0" applyAlignment="1" applyBorder="1" applyFill="1" applyFont="1">
      <alignment horizontal="center" shrinkToFit="0" vertical="center" wrapText="0"/>
    </xf>
    <xf borderId="13" fillId="3" fontId="7" numFmtId="9" xfId="0" applyAlignment="1" applyBorder="1" applyFont="1" applyNumberFormat="1">
      <alignment horizontal="center" shrinkToFit="0" vertical="center" wrapText="0"/>
    </xf>
    <xf borderId="13" fillId="4" fontId="7" numFmtId="164" xfId="0" applyAlignment="1" applyBorder="1" applyFont="1" applyNumberFormat="1">
      <alignment horizontal="center" shrinkToFit="0" vertical="center" wrapText="0"/>
    </xf>
    <xf borderId="10" fillId="3" fontId="1" numFmtId="0" xfId="0" applyAlignment="1" applyBorder="1" applyFont="1">
      <alignment horizontal="center" shrinkToFit="0" vertical="center" wrapText="0"/>
    </xf>
    <xf borderId="10" fillId="3" fontId="3" numFmtId="0" xfId="0" applyAlignment="1" applyBorder="1" applyFont="1">
      <alignment horizontal="center" shrinkToFit="0" vertical="center" wrapText="0"/>
    </xf>
    <xf borderId="13" fillId="3" fontId="8" numFmtId="0" xfId="0" applyAlignment="1" applyBorder="1" applyFont="1">
      <alignment shrinkToFit="0" vertical="center" wrapText="0"/>
    </xf>
    <xf borderId="10" fillId="3" fontId="9" numFmtId="0" xfId="0" applyAlignment="1" applyBorder="1" applyFont="1">
      <alignment horizontal="center" shrinkToFit="0" vertical="center" wrapText="0"/>
    </xf>
    <xf borderId="10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top" wrapText="0"/>
    </xf>
    <xf borderId="13" fillId="3" fontId="9" numFmtId="0" xfId="0" applyAlignment="1" applyBorder="1" applyFont="1">
      <alignment horizontal="center" shrinkToFit="0" vertical="center" wrapText="0"/>
    </xf>
    <xf borderId="13" fillId="2" fontId="9" numFmtId="0" xfId="0" applyAlignment="1" applyBorder="1" applyFont="1">
      <alignment horizontal="center" shrinkToFit="0" vertical="center" wrapText="0"/>
    </xf>
    <xf borderId="13" fillId="2" fontId="5" numFmtId="0" xfId="0" applyAlignment="1" applyBorder="1" applyFont="1">
      <alignment horizontal="center" shrinkToFit="0" vertical="center" wrapText="0"/>
    </xf>
    <xf borderId="13" fillId="2" fontId="5" numFmtId="9" xfId="0" applyAlignment="1" applyBorder="1" applyFont="1" applyNumberFormat="1">
      <alignment horizontal="center" shrinkToFit="0" vertical="center" wrapText="0"/>
    </xf>
    <xf borderId="13" fillId="2" fontId="5" numFmtId="164" xfId="0" applyAlignment="1" applyBorder="1" applyFont="1" applyNumberFormat="1">
      <alignment horizontal="center" shrinkToFit="0" vertical="center" wrapText="0"/>
    </xf>
    <xf borderId="10" fillId="5" fontId="9" numFmtId="0" xfId="0" applyAlignment="1" applyBorder="1" applyFill="1" applyFont="1">
      <alignment horizontal="center" shrinkToFit="0" textRotation="90" vertical="center" wrapText="0"/>
    </xf>
    <xf borderId="10" fillId="5" fontId="9" numFmtId="0" xfId="0" applyAlignment="1" applyBorder="1" applyFont="1">
      <alignment horizontal="center" shrinkToFit="0" vertical="center" wrapText="0"/>
    </xf>
    <xf borderId="10" fillId="5" fontId="10" numFmtId="0" xfId="0" applyAlignment="1" applyBorder="1" applyFont="1">
      <alignment horizontal="center" shrinkToFit="0" vertical="center" wrapText="0"/>
    </xf>
    <xf borderId="13" fillId="5" fontId="10" numFmtId="0" xfId="0" applyAlignment="1" applyBorder="1" applyFont="1">
      <alignment horizontal="center" shrinkToFit="0" vertical="center" wrapText="0"/>
    </xf>
    <xf borderId="13" fillId="5" fontId="8" numFmtId="0" xfId="0" applyAlignment="1" applyBorder="1" applyFont="1">
      <alignment shrinkToFit="0" vertical="center" wrapText="0"/>
    </xf>
    <xf borderId="13" fillId="5" fontId="7" numFmtId="0" xfId="0" applyAlignment="1" applyBorder="1" applyFont="1">
      <alignment horizontal="center" shrinkToFit="0" vertical="center" wrapText="0"/>
    </xf>
    <xf borderId="13" fillId="6" fontId="7" numFmtId="0" xfId="0" applyAlignment="1" applyBorder="1" applyFill="1" applyFont="1">
      <alignment horizontal="center" shrinkToFit="0" vertical="center" wrapText="0"/>
    </xf>
    <xf borderId="13" fillId="5" fontId="7" numFmtId="9" xfId="0" applyAlignment="1" applyBorder="1" applyFont="1" applyNumberFormat="1">
      <alignment horizontal="center" shrinkToFit="0" vertical="center" wrapText="0"/>
    </xf>
    <xf borderId="13" fillId="6" fontId="7" numFmtId="164" xfId="0" applyAlignment="1" applyBorder="1" applyFont="1" applyNumberFormat="1">
      <alignment horizontal="center" shrinkToFit="0" vertical="center" wrapText="0"/>
    </xf>
    <xf borderId="10" fillId="7" fontId="9" numFmtId="0" xfId="0" applyAlignment="1" applyBorder="1" applyFill="1" applyFont="1">
      <alignment horizontal="center" shrinkToFit="0" textRotation="90" vertical="center" wrapText="0"/>
    </xf>
    <xf borderId="10" fillId="7" fontId="9" numFmtId="0" xfId="0" applyAlignment="1" applyBorder="1" applyFont="1">
      <alignment horizontal="center" shrinkToFit="0" vertical="center" wrapText="0"/>
    </xf>
    <xf borderId="10" fillId="7" fontId="10" numFmtId="0" xfId="0" applyAlignment="1" applyBorder="1" applyFont="1">
      <alignment horizontal="center" shrinkToFit="0" vertical="center" wrapText="0"/>
    </xf>
    <xf borderId="13" fillId="7" fontId="10" numFmtId="0" xfId="0" applyAlignment="1" applyBorder="1" applyFont="1">
      <alignment horizontal="center" shrinkToFit="0" vertical="center" wrapText="0"/>
    </xf>
    <xf borderId="13" fillId="7" fontId="8" numFmtId="0" xfId="0" applyAlignment="1" applyBorder="1" applyFont="1">
      <alignment shrinkToFit="0" vertical="center" wrapText="0"/>
    </xf>
    <xf borderId="13" fillId="7" fontId="7" numFmtId="0" xfId="0" applyAlignment="1" applyBorder="1" applyFont="1">
      <alignment horizontal="center" shrinkToFit="0" vertical="center" wrapText="0"/>
    </xf>
    <xf borderId="13" fillId="8" fontId="7" numFmtId="0" xfId="0" applyAlignment="1" applyBorder="1" applyFill="1" applyFont="1">
      <alignment horizontal="center" shrinkToFit="0" vertical="center" wrapText="0"/>
    </xf>
    <xf borderId="13" fillId="7" fontId="7" numFmtId="9" xfId="0" applyAlignment="1" applyBorder="1" applyFont="1" applyNumberFormat="1">
      <alignment horizontal="center" shrinkToFit="0" vertical="center" wrapText="0"/>
    </xf>
    <xf borderId="13" fillId="8" fontId="7" numFmtId="164" xfId="0" applyAlignment="1" applyBorder="1" applyFont="1" applyNumberFormat="1">
      <alignment horizontal="center" shrinkToFit="0" vertical="center" wrapText="0"/>
    </xf>
    <xf borderId="13" fillId="8" fontId="7" numFmtId="1" xfId="0" applyAlignment="1" applyBorder="1" applyFont="1" applyNumberFormat="1">
      <alignment horizontal="center" shrinkToFit="0" vertical="center" wrapText="0"/>
    </xf>
    <xf borderId="13" fillId="7" fontId="9" numFmtId="0" xfId="0" applyAlignment="1" applyBorder="1" applyFont="1">
      <alignment horizontal="center" shrinkToFit="0" vertical="center" wrapText="0"/>
    </xf>
    <xf borderId="13" fillId="2" fontId="5" numFmtId="1" xfId="0" applyAlignment="1" applyBorder="1" applyFont="1" applyNumberFormat="1">
      <alignment horizontal="center" shrinkToFit="0" vertical="center" wrapText="0"/>
    </xf>
    <xf borderId="10" fillId="2" fontId="9" numFmtId="0" xfId="0" applyAlignment="1" applyBorder="1" applyFont="1">
      <alignment horizontal="center" shrinkToFit="0" textRotation="90" vertical="center" wrapText="0"/>
    </xf>
    <xf borderId="10" fillId="2" fontId="9" numFmtId="0" xfId="0" applyAlignment="1" applyBorder="1" applyFont="1">
      <alignment horizontal="center" shrinkToFit="0" vertical="center" wrapText="0"/>
    </xf>
    <xf borderId="10" fillId="2" fontId="10" numFmtId="0" xfId="0" applyAlignment="1" applyBorder="1" applyFont="1">
      <alignment horizontal="center" shrinkToFit="0" vertical="center" wrapText="0"/>
    </xf>
    <xf borderId="13" fillId="2" fontId="10" numFmtId="0" xfId="0" applyAlignment="1" applyBorder="1" applyFont="1">
      <alignment horizontal="center" shrinkToFit="0" vertical="center" wrapText="0"/>
    </xf>
    <xf borderId="13" fillId="2" fontId="8" numFmtId="0" xfId="0" applyAlignment="1" applyBorder="1" applyFont="1">
      <alignment shrinkToFit="0" vertical="center" wrapText="0"/>
    </xf>
    <xf borderId="13" fillId="2" fontId="7" numFmtId="0" xfId="0" applyAlignment="1" applyBorder="1" applyFont="1">
      <alignment horizontal="center" shrinkToFit="0" vertical="center" wrapText="0"/>
    </xf>
    <xf borderId="13" fillId="9" fontId="7" numFmtId="0" xfId="0" applyAlignment="1" applyBorder="1" applyFill="1" applyFont="1">
      <alignment horizontal="center" shrinkToFit="0" vertical="center" wrapText="0"/>
    </xf>
    <xf borderId="13" fillId="2" fontId="7" numFmtId="9" xfId="0" applyAlignment="1" applyBorder="1" applyFont="1" applyNumberFormat="1">
      <alignment horizontal="center" shrinkToFit="0" vertical="center" wrapText="0"/>
    </xf>
    <xf borderId="13" fillId="9" fontId="7" numFmtId="164" xfId="0" applyAlignment="1" applyBorder="1" applyFont="1" applyNumberFormat="1">
      <alignment horizontal="center" shrinkToFit="0" vertical="center" wrapText="0"/>
    </xf>
    <xf borderId="13" fillId="2" fontId="6" numFmtId="0" xfId="0" applyAlignment="1" applyBorder="1" applyFont="1">
      <alignment shrinkToFit="0" vertical="center" wrapText="0"/>
    </xf>
    <xf borderId="7" fillId="2" fontId="11" numFmtId="0" xfId="0" applyAlignment="1" applyBorder="1" applyFont="1">
      <alignment horizontal="center" shrinkToFit="0" vertical="center" wrapText="0"/>
    </xf>
    <xf borderId="13" fillId="2" fontId="4" numFmtId="0" xfId="0" applyAlignment="1" applyBorder="1" applyFont="1">
      <alignment horizontal="center" shrinkToFit="0" vertical="center" wrapText="0"/>
    </xf>
    <xf borderId="13" fillId="2" fontId="4" numFmtId="9" xfId="0" applyAlignment="1" applyBorder="1" applyFont="1" applyNumberFormat="1">
      <alignment horizontal="center" shrinkToFit="0" vertical="center" wrapText="0"/>
    </xf>
    <xf borderId="13" fillId="2" fontId="4" numFmtId="164" xfId="0" applyAlignment="1" applyBorder="1" applyFont="1" applyNumberFormat="1">
      <alignment horizontal="center" shrinkToFit="0" vertical="center" wrapText="0"/>
    </xf>
    <xf borderId="7" fillId="2" fontId="4" numFmtId="0" xfId="0" applyAlignment="1" applyBorder="1" applyFont="1">
      <alignment horizontal="center" shrinkToFit="0" vertical="center" wrapText="0"/>
    </xf>
    <xf borderId="13" fillId="2" fontId="4" numFmtId="3" xfId="0" applyAlignment="1" applyBorder="1" applyFont="1" applyNumberFormat="1">
      <alignment horizontal="center" shrinkToFit="0" vertical="center" wrapText="0"/>
    </xf>
    <xf borderId="2" fillId="0" fontId="7" numFmtId="0" xfId="0" applyAlignment="1" applyBorder="1" applyFont="1">
      <alignment horizontal="left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2" numFmtId="9" xfId="0" applyAlignment="1" applyFont="1" applyNumberFormat="1">
      <alignment horizontal="center" shrinkToFit="0" vertical="center" wrapText="0"/>
    </xf>
    <xf borderId="14" fillId="0" fontId="2" numFmtId="0" xfId="0" applyBorder="1" applyFont="1"/>
    <xf borderId="15" fillId="0" fontId="2" numFmtId="0" xfId="0" applyBorder="1" applyFont="1"/>
    <xf borderId="1" fillId="2" fontId="13" numFmtId="0" xfId="0" applyAlignment="1" applyBorder="1" applyFont="1">
      <alignment horizontal="center" shrinkToFit="0" vertical="center" wrapText="0"/>
    </xf>
    <xf borderId="7" fillId="3" fontId="14" numFmtId="0" xfId="0" applyAlignment="1" applyBorder="1" applyFont="1">
      <alignment horizontal="center" shrinkToFit="0" vertical="center" wrapText="0"/>
    </xf>
    <xf borderId="13" fillId="3" fontId="4" numFmtId="0" xfId="0" applyAlignment="1" applyBorder="1" applyFont="1">
      <alignment horizontal="center" shrinkToFit="0" vertical="center" wrapText="0"/>
    </xf>
    <xf borderId="13" fillId="3" fontId="4" numFmtId="9" xfId="0" applyAlignment="1" applyBorder="1" applyFont="1" applyNumberFormat="1">
      <alignment horizontal="center" shrinkToFit="0" vertical="center" wrapText="0"/>
    </xf>
    <xf borderId="13" fillId="3" fontId="4" numFmtId="164" xfId="0" applyAlignment="1" applyBorder="1" applyFont="1" applyNumberFormat="1">
      <alignment horizontal="center" shrinkToFit="0" vertical="center" wrapText="0"/>
    </xf>
    <xf borderId="7" fillId="5" fontId="14" numFmtId="0" xfId="0" applyAlignment="1" applyBorder="1" applyFont="1">
      <alignment horizontal="center" shrinkToFit="0" vertical="center" wrapText="0"/>
    </xf>
    <xf borderId="13" fillId="5" fontId="4" numFmtId="0" xfId="0" applyAlignment="1" applyBorder="1" applyFont="1">
      <alignment horizontal="center" shrinkToFit="0" vertical="center" wrapText="0"/>
    </xf>
    <xf borderId="13" fillId="5" fontId="4" numFmtId="9" xfId="0" applyAlignment="1" applyBorder="1" applyFont="1" applyNumberFormat="1">
      <alignment horizontal="center" shrinkToFit="0" vertical="center" wrapText="0"/>
    </xf>
    <xf borderId="13" fillId="5" fontId="4" numFmtId="164" xfId="0" applyAlignment="1" applyBorder="1" applyFont="1" applyNumberFormat="1">
      <alignment horizontal="center" shrinkToFit="0" vertical="center" wrapText="0"/>
    </xf>
    <xf borderId="7" fillId="7" fontId="14" numFmtId="0" xfId="0" applyAlignment="1" applyBorder="1" applyFont="1">
      <alignment horizontal="center" shrinkToFit="0" vertical="center" wrapText="0"/>
    </xf>
    <xf borderId="13" fillId="7" fontId="4" numFmtId="0" xfId="0" applyAlignment="1" applyBorder="1" applyFont="1">
      <alignment horizontal="center" shrinkToFit="0" vertical="center" wrapText="0"/>
    </xf>
    <xf borderId="13" fillId="7" fontId="4" numFmtId="9" xfId="0" applyAlignment="1" applyBorder="1" applyFont="1" applyNumberFormat="1">
      <alignment horizontal="center" shrinkToFit="0" vertical="center" wrapText="0"/>
    </xf>
    <xf borderId="13" fillId="7" fontId="4" numFmtId="164" xfId="0" applyAlignment="1" applyBorder="1" applyFont="1" applyNumberFormat="1">
      <alignment horizontal="center" shrinkToFit="0" vertical="center" wrapText="0"/>
    </xf>
    <xf borderId="13" fillId="7" fontId="4" numFmtId="1" xfId="0" applyAlignment="1" applyBorder="1" applyFont="1" applyNumberFormat="1">
      <alignment horizontal="center" shrinkToFit="0" vertical="center" wrapText="0"/>
    </xf>
    <xf borderId="7" fillId="10" fontId="14" numFmtId="0" xfId="0" applyAlignment="1" applyBorder="1" applyFill="1" applyFont="1">
      <alignment horizontal="center" shrinkToFit="0" vertical="center" wrapText="0"/>
    </xf>
    <xf borderId="13" fillId="10" fontId="4" numFmtId="0" xfId="0" applyAlignment="1" applyBorder="1" applyFont="1">
      <alignment horizontal="center" shrinkToFit="0" vertical="center" wrapText="0"/>
    </xf>
    <xf borderId="13" fillId="10" fontId="4" numFmtId="9" xfId="0" applyAlignment="1" applyBorder="1" applyFont="1" applyNumberFormat="1">
      <alignment horizontal="center" shrinkToFit="0" vertical="center" wrapText="0"/>
    </xf>
    <xf borderId="13" fillId="10" fontId="4" numFmtId="164" xfId="0" applyAlignment="1" applyBorder="1" applyFont="1" applyNumberFormat="1">
      <alignment horizontal="center" shrinkToFit="0" vertical="center" wrapText="0"/>
    </xf>
    <xf borderId="7" fillId="2" fontId="15" numFmtId="0" xfId="0" applyAlignment="1" applyBorder="1" applyFont="1">
      <alignment horizontal="center" shrinkToFit="0" vertical="center" wrapText="0"/>
    </xf>
    <xf borderId="7" fillId="11" fontId="16" numFmtId="0" xfId="0" applyAlignment="1" applyBorder="1" applyFill="1" applyFont="1">
      <alignment horizontal="center" shrinkToFit="0" vertical="center" wrapText="1"/>
    </xf>
    <xf borderId="7" fillId="11" fontId="17" numFmtId="0" xfId="0" applyAlignment="1" applyBorder="1" applyFont="1">
      <alignment horizontal="center" shrinkToFit="0" vertical="center" wrapText="0"/>
    </xf>
    <xf borderId="7" fillId="11" fontId="4" numFmtId="0" xfId="0" applyAlignment="1" applyBorder="1" applyFont="1">
      <alignment horizontal="center" shrinkToFit="0" vertical="center" wrapText="1"/>
    </xf>
    <xf borderId="7" fillId="11" fontId="4" numFmtId="9" xfId="0" applyAlignment="1" applyBorder="1" applyFont="1" applyNumberFormat="1">
      <alignment horizontal="center" shrinkToFit="0" vertical="center" wrapText="1"/>
    </xf>
    <xf borderId="7" fillId="11" fontId="4" numFmtId="0" xfId="0" applyAlignment="1" applyBorder="1" applyFont="1">
      <alignment horizontal="center" shrinkToFit="0" vertical="center" wrapText="0"/>
    </xf>
    <xf borderId="7" fillId="11" fontId="4" numFmtId="9" xfId="0" applyAlignment="1" applyBorder="1" applyFont="1" applyNumberFormat="1">
      <alignment horizontal="center" shrinkToFit="0" vertical="center" wrapText="0"/>
    </xf>
    <xf borderId="7" fillId="12" fontId="16" numFmtId="0" xfId="0" applyAlignment="1" applyBorder="1" applyFill="1" applyFont="1">
      <alignment horizontal="center" shrinkToFit="0" vertical="center" wrapText="0"/>
    </xf>
    <xf borderId="7" fillId="12" fontId="16" numFmtId="164" xfId="0" applyAlignment="1" applyBorder="1" applyFont="1" applyNumberFormat="1">
      <alignment horizontal="center" shrinkToFit="0" vertical="center" wrapText="0"/>
    </xf>
    <xf borderId="7" fillId="12" fontId="16" numFmtId="9" xfId="0" applyAlignment="1" applyBorder="1" applyFont="1" applyNumberFormat="1">
      <alignment horizontal="center" shrinkToFit="0" vertical="center" wrapText="0"/>
    </xf>
    <xf borderId="7" fillId="13" fontId="16" numFmtId="0" xfId="0" applyAlignment="1" applyBorder="1" applyFill="1" applyFont="1">
      <alignment horizontal="center" shrinkToFit="0" vertical="center" wrapText="0"/>
    </xf>
    <xf borderId="7" fillId="13" fontId="16" numFmtId="3" xfId="0" applyAlignment="1" applyBorder="1" applyFont="1" applyNumberFormat="1">
      <alignment horizontal="center" shrinkToFit="0" vertical="center" wrapText="0"/>
    </xf>
    <xf borderId="7" fillId="13" fontId="16" numFmtId="9" xfId="0" applyAlignment="1" applyBorder="1" applyFont="1" applyNumberFormat="1">
      <alignment horizontal="center" shrinkToFit="0" vertical="center" wrapText="0"/>
    </xf>
    <xf borderId="7" fillId="14" fontId="16" numFmtId="0" xfId="0" applyAlignment="1" applyBorder="1" applyFill="1" applyFont="1">
      <alignment horizontal="center" shrinkToFit="0" vertical="center" wrapText="0"/>
    </xf>
    <xf borderId="7" fillId="14" fontId="16" numFmtId="164" xfId="0" applyAlignment="1" applyBorder="1" applyFont="1" applyNumberFormat="1">
      <alignment horizontal="center" shrinkToFit="0" vertical="center" wrapText="0"/>
    </xf>
    <xf borderId="7" fillId="14" fontId="16" numFmtId="9" xfId="0" applyAlignment="1" applyBorder="1" applyFont="1" applyNumberFormat="1">
      <alignment horizontal="center" shrinkToFit="0" vertical="center" wrapText="0"/>
    </xf>
    <xf borderId="2" fillId="0" fontId="12" numFmtId="0" xfId="0" applyAlignment="1" applyBorder="1" applyFont="1">
      <alignment horizontal="center" shrinkToFit="0" vertical="center" wrapText="0"/>
    </xf>
    <xf borderId="7" fillId="14" fontId="17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0"/>
    </xf>
    <xf borderId="7" fillId="14" fontId="18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1"/>
    </xf>
    <xf borderId="13" fillId="14" fontId="17" numFmtId="0" xfId="0" applyAlignment="1" applyBorder="1" applyFont="1">
      <alignment horizontal="center" shrinkToFit="1" vertical="center" wrapText="0"/>
    </xf>
    <xf borderId="13" fillId="15" fontId="17" numFmtId="0" xfId="0" applyAlignment="1" applyBorder="1" applyFill="1" applyFont="1">
      <alignment horizontal="center" shrinkToFit="0" vertical="bottom" wrapText="0"/>
    </xf>
    <xf borderId="13" fillId="15" fontId="17" numFmtId="0" xfId="0" applyAlignment="1" applyBorder="1" applyFont="1">
      <alignment horizontal="center" shrinkToFit="0" vertical="center" wrapText="0"/>
    </xf>
    <xf borderId="13" fillId="15" fontId="17" numFmtId="9" xfId="0" applyAlignment="1" applyBorder="1" applyFont="1" applyNumberFormat="1">
      <alignment horizontal="center" shrinkToFit="0" vertical="center" wrapText="0"/>
    </xf>
    <xf borderId="13" fillId="16" fontId="17" numFmtId="0" xfId="0" applyAlignment="1" applyBorder="1" applyFill="1" applyFont="1">
      <alignment horizontal="center" shrinkToFit="0" vertical="bottom" wrapText="0"/>
    </xf>
    <xf borderId="13" fillId="16" fontId="17" numFmtId="9" xfId="0" applyAlignment="1" applyBorder="1" applyFont="1" applyNumberFormat="1">
      <alignment horizontal="center" shrinkToFit="0" vertical="bottom" wrapText="0"/>
    </xf>
    <xf borderId="13" fillId="17" fontId="17" numFmtId="0" xfId="0" applyAlignment="1" applyBorder="1" applyFill="1" applyFont="1">
      <alignment horizontal="center" shrinkToFit="0" vertical="bottom" wrapText="0"/>
    </xf>
    <xf borderId="13" fillId="17" fontId="17" numFmtId="9" xfId="0" applyAlignment="1" applyBorder="1" applyFont="1" applyNumberFormat="1">
      <alignment horizontal="center" shrinkToFit="0" vertical="bottom" wrapText="0"/>
    </xf>
    <xf borderId="13" fillId="18" fontId="17" numFmtId="0" xfId="0" applyAlignment="1" applyBorder="1" applyFill="1" applyFont="1">
      <alignment horizontal="center" shrinkToFit="0" vertical="bottom" wrapText="0"/>
    </xf>
    <xf borderId="13" fillId="18" fontId="17" numFmtId="9" xfId="0" applyAlignment="1" applyBorder="1" applyFont="1" applyNumberFormat="1">
      <alignment horizontal="center" shrinkToFit="0" vertical="bottom" wrapText="0"/>
    </xf>
    <xf borderId="13" fillId="14" fontId="17" numFmtId="0" xfId="0" applyAlignment="1" applyBorder="1" applyFont="1">
      <alignment horizontal="center" shrinkToFit="0" vertical="bottom" wrapText="0"/>
    </xf>
    <xf borderId="13" fillId="14" fontId="17" numFmtId="9" xfId="0" applyAlignment="1" applyBorder="1" applyFont="1" applyNumberFormat="1">
      <alignment horizontal="center"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14.0</v>
      </c>
      <c r="L8" s="21">
        <f t="shared" ref="L8:L9" si="3">J8-K8</f>
        <v>2</v>
      </c>
      <c r="M8" s="23">
        <f t="shared" ref="M8:M9" si="4">K8/J8</f>
        <v>0.875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/>
      <c r="L9" s="21">
        <f t="shared" si="3"/>
        <v>38</v>
      </c>
      <c r="M9" s="23">
        <f t="shared" si="4"/>
        <v>0</v>
      </c>
      <c r="N9" s="24"/>
      <c r="O9" s="21">
        <v>10.0</v>
      </c>
      <c r="P9" s="22">
        <v>9.0</v>
      </c>
      <c r="Q9" s="21">
        <f>O9-P9</f>
        <v>1</v>
      </c>
      <c r="R9" s="23">
        <f>P9/O9</f>
        <v>0.9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2.0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8.0</v>
      </c>
      <c r="Q11" s="21">
        <f>O11-P11</f>
        <v>2</v>
      </c>
      <c r="R11" s="23">
        <f>P11/O11</f>
        <v>0.8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40.0</v>
      </c>
      <c r="L13" s="21">
        <f t="shared" si="7"/>
        <v>0</v>
      </c>
      <c r="M13" s="23">
        <f t="shared" si="8"/>
        <v>1</v>
      </c>
      <c r="N13" s="24"/>
      <c r="O13" s="21">
        <v>25.0</v>
      </c>
      <c r="P13" s="22">
        <v>9.0</v>
      </c>
      <c r="Q13" s="21">
        <f>O13-P13</f>
        <v>16</v>
      </c>
      <c r="R13" s="23">
        <f>P13/O13</f>
        <v>0.36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11.0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21.0</v>
      </c>
      <c r="H15" s="21">
        <f t="shared" si="5"/>
        <v>9</v>
      </c>
      <c r="I15" s="23">
        <f t="shared" si="6"/>
        <v>0.7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37.0</v>
      </c>
      <c r="H17" s="21">
        <f t="shared" si="5"/>
        <v>1</v>
      </c>
      <c r="I17" s="23">
        <f t="shared" si="6"/>
        <v>0.9736842105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8.0</v>
      </c>
      <c r="H19" s="21">
        <f t="shared" si="5"/>
        <v>2</v>
      </c>
      <c r="I19" s="23">
        <f t="shared" si="6"/>
        <v>0.8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24.0</v>
      </c>
      <c r="Q21" s="21">
        <f>O21-P21</f>
        <v>10</v>
      </c>
      <c r="R21" s="23">
        <f>P21/O21</f>
        <v>0.7058823529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29.0</v>
      </c>
      <c r="H22" s="21">
        <f t="shared" ref="H22:H26" si="11">F22-G22</f>
        <v>0</v>
      </c>
      <c r="I22" s="23">
        <f t="shared" ref="I22:I26" si="12">G22/F22</f>
        <v>1</v>
      </c>
      <c r="J22" s="21"/>
      <c r="K22" s="22"/>
      <c r="L22" s="21"/>
      <c r="M22" s="23"/>
      <c r="N22" s="24">
        <v>1.0</v>
      </c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3.0</v>
      </c>
      <c r="H24" s="21">
        <f t="shared" si="11"/>
        <v>5</v>
      </c>
      <c r="I24" s="23">
        <f t="shared" si="12"/>
        <v>0.375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13.0</v>
      </c>
      <c r="H25" s="21">
        <f t="shared" si="11"/>
        <v>7</v>
      </c>
      <c r="I25" s="23">
        <f t="shared" si="12"/>
        <v>0.65</v>
      </c>
      <c r="J25" s="21"/>
      <c r="K25" s="22"/>
      <c r="L25" s="21"/>
      <c r="M25" s="23"/>
      <c r="N25" s="24"/>
      <c r="O25" s="21">
        <v>4.0</v>
      </c>
      <c r="P25" s="22">
        <v>4.0</v>
      </c>
      <c r="Q25" s="21">
        <f t="shared" ref="Q25:Q26" si="13">O25-P25</f>
        <v>0</v>
      </c>
      <c r="R25" s="23">
        <f t="shared" ref="R25:R26" si="14">P25/O25</f>
        <v>1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2.0</v>
      </c>
      <c r="O26" s="21">
        <v>8.0</v>
      </c>
      <c r="P26" s="22">
        <v>4.0</v>
      </c>
      <c r="Q26" s="21">
        <f t="shared" si="13"/>
        <v>4</v>
      </c>
      <c r="R26" s="23">
        <f t="shared" si="14"/>
        <v>0.5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10.0</v>
      </c>
      <c r="L27" s="21">
        <f>J27-K27</f>
        <v>0</v>
      </c>
      <c r="M27" s="23">
        <f>K27/J27</f>
        <v>1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8.0</v>
      </c>
      <c r="H30" s="21">
        <f t="shared" si="15"/>
        <v>1</v>
      </c>
      <c r="I30" s="23">
        <f t="shared" si="16"/>
        <v>0.8888888889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9.0</v>
      </c>
      <c r="H32" s="21">
        <f t="shared" ref="H32:H36" si="17">F32-G32</f>
        <v>3</v>
      </c>
      <c r="I32" s="23">
        <f t="shared" ref="I32:I36" si="18">G32/F32</f>
        <v>0.75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12.0</v>
      </c>
      <c r="H33" s="21">
        <f t="shared" si="17"/>
        <v>0</v>
      </c>
      <c r="I33" s="23">
        <f t="shared" si="18"/>
        <v>1</v>
      </c>
      <c r="J33" s="21"/>
      <c r="K33" s="22"/>
      <c r="L33" s="21"/>
      <c r="M33" s="23"/>
      <c r="N33" s="24">
        <v>1.0</v>
      </c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/>
      <c r="L34" s="21">
        <f t="shared" ref="L34:L35" si="19">J34-K34</f>
        <v>10</v>
      </c>
      <c r="M34" s="23">
        <f t="shared" ref="M34:M35" si="20">K34/J34</f>
        <v>0</v>
      </c>
      <c r="N34" s="24">
        <v>9.0</v>
      </c>
      <c r="O34" s="21"/>
      <c r="P34" s="22">
        <v>0.0</v>
      </c>
      <c r="Q34" s="21"/>
      <c r="R34" s="23"/>
      <c r="S34" s="21"/>
      <c r="T34" s="22"/>
      <c r="U34" s="21"/>
      <c r="V34" s="23"/>
      <c r="W34" s="22">
        <v>3.0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9.0</v>
      </c>
      <c r="H35" s="21">
        <f t="shared" si="17"/>
        <v>1</v>
      </c>
      <c r="I35" s="23">
        <f t="shared" si="18"/>
        <v>0.9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4.0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10.0</v>
      </c>
      <c r="L37" s="21">
        <f>J37-K37</f>
        <v>10</v>
      </c>
      <c r="M37" s="23">
        <f>K37/J37</f>
        <v>0.5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7.0</v>
      </c>
      <c r="H38" s="21">
        <f>F38-G38</f>
        <v>2</v>
      </c>
      <c r="I38" s="23">
        <f>G38/F38</f>
        <v>0.7777777778</v>
      </c>
      <c r="J38" s="21"/>
      <c r="K38" s="22"/>
      <c r="L38" s="21"/>
      <c r="M38" s="23"/>
      <c r="N38" s="24"/>
      <c r="O38" s="21">
        <v>4.0</v>
      </c>
      <c r="P38" s="22">
        <v>0.0</v>
      </c>
      <c r="Q38" s="21">
        <f>O38-P38</f>
        <v>4</v>
      </c>
      <c r="R38" s="23">
        <f>P38/O38</f>
        <v>0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9.0</v>
      </c>
      <c r="L39" s="21">
        <f>J39-K39</f>
        <v>1</v>
      </c>
      <c r="M39" s="23">
        <f>K39/J39</f>
        <v>0.9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6.0</v>
      </c>
      <c r="H40" s="21">
        <f t="shared" ref="H40:H60" si="21">F40-G40</f>
        <v>4</v>
      </c>
      <c r="I40" s="23">
        <f t="shared" ref="I40:I60" si="22">G40/F40</f>
        <v>0.6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4.0</v>
      </c>
      <c r="L41" s="21">
        <f>J41-K41</f>
        <v>0</v>
      </c>
      <c r="M41" s="23">
        <f>K41/J41</f>
        <v>1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1.0</v>
      </c>
      <c r="Q42" s="21">
        <f>O42-P42</f>
        <v>2</v>
      </c>
      <c r="R42" s="23">
        <f>P42/O42</f>
        <v>0.3333333333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8.0</v>
      </c>
      <c r="H43" s="21">
        <f t="shared" si="21"/>
        <v>2</v>
      </c>
      <c r="I43" s="23">
        <f t="shared" si="22"/>
        <v>0.8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710</v>
      </c>
      <c r="H44" s="34">
        <f t="shared" si="21"/>
        <v>47</v>
      </c>
      <c r="I44" s="35">
        <f t="shared" si="22"/>
        <v>0.9379128137</v>
      </c>
      <c r="J44" s="34">
        <f t="shared" ref="J44:K44" si="24">SUM(J8:J43)</f>
        <v>209</v>
      </c>
      <c r="K44" s="34">
        <f t="shared" si="24"/>
        <v>125</v>
      </c>
      <c r="L44" s="34">
        <f>J44-K44</f>
        <v>84</v>
      </c>
      <c r="M44" s="35">
        <f>K44/J44</f>
        <v>0.5980861244</v>
      </c>
      <c r="N44" s="36">
        <f t="shared" ref="N44:Q44" si="25">SUM(N8:N43)</f>
        <v>30</v>
      </c>
      <c r="O44" s="34">
        <f t="shared" si="25"/>
        <v>103</v>
      </c>
      <c r="P44" s="34">
        <f t="shared" si="25"/>
        <v>59</v>
      </c>
      <c r="Q44" s="34">
        <f t="shared" si="25"/>
        <v>44</v>
      </c>
      <c r="R44" s="35">
        <f t="shared" ref="R44:R46" si="27">P44/O44</f>
        <v>0.572815534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3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1.0</v>
      </c>
      <c r="O45" s="42">
        <v>7.0</v>
      </c>
      <c r="P45" s="43">
        <v>1.0</v>
      </c>
      <c r="Q45" s="42">
        <f t="shared" ref="Q45:Q46" si="28">O45-P45</f>
        <v>6</v>
      </c>
      <c r="R45" s="44">
        <f t="shared" si="27"/>
        <v>0.1428571429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7.0</v>
      </c>
      <c r="H46" s="42">
        <f t="shared" si="21"/>
        <v>3</v>
      </c>
      <c r="I46" s="44">
        <f t="shared" si="22"/>
        <v>0.7</v>
      </c>
      <c r="J46" s="42"/>
      <c r="K46" s="43"/>
      <c r="L46" s="42"/>
      <c r="M46" s="44"/>
      <c r="N46" s="45"/>
      <c r="O46" s="42">
        <v>3.0</v>
      </c>
      <c r="P46" s="43">
        <v>0.0</v>
      </c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6.0</v>
      </c>
      <c r="H47" s="42">
        <f t="shared" si="21"/>
        <v>4</v>
      </c>
      <c r="I47" s="44">
        <f t="shared" si="22"/>
        <v>0.6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7.0</v>
      </c>
      <c r="H48" s="42">
        <f t="shared" si="21"/>
        <v>3</v>
      </c>
      <c r="I48" s="44">
        <f t="shared" si="22"/>
        <v>0.7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8.0</v>
      </c>
      <c r="H49" s="42">
        <f t="shared" si="21"/>
        <v>2</v>
      </c>
      <c r="I49" s="44">
        <f t="shared" si="22"/>
        <v>0.8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10.0</v>
      </c>
      <c r="L51" s="42">
        <f t="shared" ref="L51:L52" si="29">J51-K51</f>
        <v>0</v>
      </c>
      <c r="M51" s="44">
        <f t="shared" ref="M51:M52" si="30">K51/J51</f>
        <v>1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12.0</v>
      </c>
      <c r="H53" s="42">
        <f t="shared" si="21"/>
        <v>0</v>
      </c>
      <c r="I53" s="44">
        <f t="shared" si="22"/>
        <v>1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31.0</v>
      </c>
      <c r="H54" s="42">
        <f t="shared" si="21"/>
        <v>9</v>
      </c>
      <c r="I54" s="44">
        <f t="shared" si="22"/>
        <v>0.775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8.0</v>
      </c>
      <c r="H56" s="42">
        <f t="shared" si="21"/>
        <v>2</v>
      </c>
      <c r="I56" s="44">
        <f t="shared" si="22"/>
        <v>0.8</v>
      </c>
      <c r="J56" s="42"/>
      <c r="K56" s="43"/>
      <c r="L56" s="42"/>
      <c r="M56" s="44"/>
      <c r="N56" s="45"/>
      <c r="O56" s="42">
        <v>2.0</v>
      </c>
      <c r="P56" s="43">
        <v>2.0</v>
      </c>
      <c r="Q56" s="42">
        <f t="shared" ref="Q56:Q57" si="31">O56-P56</f>
        <v>0</v>
      </c>
      <c r="R56" s="44">
        <f t="shared" ref="R56:R57" si="32">P56/O56</f>
        <v>1</v>
      </c>
      <c r="S56" s="42">
        <v>2.0</v>
      </c>
      <c r="T56" s="43">
        <v>2.0</v>
      </c>
      <c r="U56" s="42">
        <f>S56-T56</f>
        <v>0</v>
      </c>
      <c r="V56" s="44">
        <f>T56/S56</f>
        <v>1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1.0</v>
      </c>
      <c r="O57" s="42">
        <v>5.0</v>
      </c>
      <c r="P57" s="43">
        <v>4.0</v>
      </c>
      <c r="Q57" s="42">
        <f t="shared" si="31"/>
        <v>1</v>
      </c>
      <c r="R57" s="44">
        <f t="shared" si="32"/>
        <v>0.8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8.0</v>
      </c>
      <c r="H58" s="42">
        <f t="shared" si="21"/>
        <v>2</v>
      </c>
      <c r="I58" s="44">
        <f t="shared" si="22"/>
        <v>0.8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>
        <v>1.0</v>
      </c>
      <c r="L59" s="42">
        <f>J59-K59</f>
        <v>0</v>
      </c>
      <c r="M59" s="44">
        <f>K59/J59</f>
        <v>1</v>
      </c>
      <c r="N59" s="45">
        <v>1.0</v>
      </c>
      <c r="O59" s="42">
        <v>2.0</v>
      </c>
      <c r="P59" s="43">
        <v>1.0</v>
      </c>
      <c r="Q59" s="42">
        <f>O59-P59</f>
        <v>1</v>
      </c>
      <c r="R59" s="44">
        <f>P59/O59</f>
        <v>0.5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1.0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10.0</v>
      </c>
      <c r="H62" s="42">
        <f>F62-G62</f>
        <v>0</v>
      </c>
      <c r="I62" s="44">
        <f t="shared" ref="I62:I95" si="34">G62/F62</f>
        <v>1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183</v>
      </c>
      <c r="H63" s="34">
        <f t="shared" si="33"/>
        <v>36</v>
      </c>
      <c r="I63" s="35">
        <f t="shared" si="34"/>
        <v>0.8356164384</v>
      </c>
      <c r="J63" s="34">
        <f t="shared" ref="J63:L63" si="35">SUM(J45:J62)</f>
        <v>43</v>
      </c>
      <c r="K63" s="34">
        <f t="shared" si="35"/>
        <v>41</v>
      </c>
      <c r="L63" s="34">
        <f t="shared" si="35"/>
        <v>2</v>
      </c>
      <c r="M63" s="35">
        <f>K63/J63</f>
        <v>0.9534883721</v>
      </c>
      <c r="N63" s="36">
        <f t="shared" ref="N63:P63" si="36">SUM(N45:N62)</f>
        <v>4</v>
      </c>
      <c r="O63" s="34">
        <f t="shared" si="36"/>
        <v>20</v>
      </c>
      <c r="P63" s="34">
        <f t="shared" si="36"/>
        <v>9</v>
      </c>
      <c r="Q63" s="34">
        <f t="shared" ref="Q63:Q64" si="38">O63-P63</f>
        <v>11</v>
      </c>
      <c r="R63" s="35">
        <f t="shared" ref="R63:R64" si="39">P63/O63</f>
        <v>0.45</v>
      </c>
      <c r="S63" s="34">
        <f t="shared" ref="S63:T63" si="37">SUM(S45:S62)</f>
        <v>7</v>
      </c>
      <c r="T63" s="34">
        <f t="shared" si="37"/>
        <v>7</v>
      </c>
      <c r="U63" s="34">
        <f>S63-T63</f>
        <v>0</v>
      </c>
      <c r="V63" s="35">
        <f>T63/S63</f>
        <v>1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18.0</v>
      </c>
      <c r="H64" s="51">
        <f t="shared" ref="H64:H81" si="40">F64-G64</f>
        <v>2</v>
      </c>
      <c r="I64" s="53">
        <f t="shared" si="34"/>
        <v>0.9</v>
      </c>
      <c r="J64" s="51"/>
      <c r="K64" s="52"/>
      <c r="L64" s="51"/>
      <c r="M64" s="53"/>
      <c r="N64" s="54"/>
      <c r="O64" s="51">
        <v>3.0</v>
      </c>
      <c r="P64" s="52">
        <v>0.0</v>
      </c>
      <c r="Q64" s="51">
        <f t="shared" si="38"/>
        <v>3</v>
      </c>
      <c r="R64" s="53">
        <f t="shared" si="39"/>
        <v>0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3.0</v>
      </c>
      <c r="L65" s="51">
        <f t="shared" ref="L65:L66" si="41">J65-K65</f>
        <v>0</v>
      </c>
      <c r="M65" s="53">
        <f t="shared" ref="M65:M66" si="42">K65/J65</f>
        <v>1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7.0</v>
      </c>
      <c r="H66" s="51">
        <f t="shared" si="40"/>
        <v>3</v>
      </c>
      <c r="I66" s="53">
        <f t="shared" si="34"/>
        <v>0.7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13.0</v>
      </c>
      <c r="H67" s="51">
        <f t="shared" si="40"/>
        <v>7</v>
      </c>
      <c r="I67" s="53">
        <f t="shared" si="34"/>
        <v>0.65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1.0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9.0</v>
      </c>
      <c r="H69" s="51">
        <f t="shared" si="40"/>
        <v>1</v>
      </c>
      <c r="I69" s="53">
        <f t="shared" si="34"/>
        <v>0.9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11.0</v>
      </c>
      <c r="H70" s="51">
        <f t="shared" si="40"/>
        <v>3</v>
      </c>
      <c r="I70" s="53">
        <f t="shared" si="34"/>
        <v>0.7857142857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1.0</v>
      </c>
      <c r="H71" s="51">
        <f t="shared" si="40"/>
        <v>7</v>
      </c>
      <c r="I71" s="53">
        <f t="shared" si="34"/>
        <v>0.125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6.0</v>
      </c>
      <c r="H72" s="51">
        <f t="shared" si="40"/>
        <v>2</v>
      </c>
      <c r="I72" s="53">
        <f t="shared" si="34"/>
        <v>0.75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20.0</v>
      </c>
      <c r="H73" s="51">
        <f t="shared" si="40"/>
        <v>0</v>
      </c>
      <c r="I73" s="53">
        <f t="shared" si="34"/>
        <v>1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5.0</v>
      </c>
      <c r="H75" s="51">
        <f t="shared" si="40"/>
        <v>1</v>
      </c>
      <c r="I75" s="53">
        <f t="shared" si="34"/>
        <v>0.8333333333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12.0</v>
      </c>
      <c r="L76" s="51">
        <f>J76-K76</f>
        <v>8</v>
      </c>
      <c r="M76" s="53">
        <f>K76/J76</f>
        <v>0.6</v>
      </c>
      <c r="N76" s="54"/>
      <c r="O76" s="51">
        <v>6.0</v>
      </c>
      <c r="P76" s="52">
        <v>2.0</v>
      </c>
      <c r="Q76" s="51">
        <f t="shared" ref="Q76:Q77" si="43">O76-P76</f>
        <v>4</v>
      </c>
      <c r="R76" s="53">
        <f t="shared" ref="R76:R77" si="44">P76/O76</f>
        <v>0.3333333333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17.0</v>
      </c>
      <c r="H77" s="51">
        <f t="shared" si="40"/>
        <v>2</v>
      </c>
      <c r="I77" s="53">
        <f t="shared" si="34"/>
        <v>0.8947368421</v>
      </c>
      <c r="J77" s="51"/>
      <c r="K77" s="52"/>
      <c r="L77" s="51"/>
      <c r="M77" s="53"/>
      <c r="N77" s="54"/>
      <c r="O77" s="51">
        <v>2.0</v>
      </c>
      <c r="P77" s="52">
        <v>0.0</v>
      </c>
      <c r="Q77" s="51">
        <f t="shared" si="43"/>
        <v>2</v>
      </c>
      <c r="R77" s="53">
        <f t="shared" si="44"/>
        <v>0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7.0</v>
      </c>
      <c r="H78" s="51">
        <f t="shared" si="40"/>
        <v>3</v>
      </c>
      <c r="I78" s="53">
        <f t="shared" si="34"/>
        <v>0.7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24.0</v>
      </c>
      <c r="H79" s="51">
        <f t="shared" si="40"/>
        <v>6</v>
      </c>
      <c r="I79" s="53">
        <f t="shared" si="34"/>
        <v>0.8</v>
      </c>
      <c r="J79" s="51"/>
      <c r="K79" s="52"/>
      <c r="L79" s="51"/>
      <c r="M79" s="53"/>
      <c r="N79" s="54"/>
      <c r="O79" s="51">
        <v>2.0</v>
      </c>
      <c r="P79" s="52">
        <v>1.0</v>
      </c>
      <c r="Q79" s="51">
        <f>O79-P79</f>
        <v>1</v>
      </c>
      <c r="R79" s="53">
        <f>P79/O79</f>
        <v>0.5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20.0</v>
      </c>
      <c r="H81" s="51">
        <f t="shared" si="40"/>
        <v>10</v>
      </c>
      <c r="I81" s="53">
        <f t="shared" si="34"/>
        <v>0.6666666667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202</v>
      </c>
      <c r="H82" s="34">
        <f t="shared" si="45"/>
        <v>47</v>
      </c>
      <c r="I82" s="35">
        <f t="shared" si="34"/>
        <v>0.8112449799</v>
      </c>
      <c r="J82" s="34">
        <f t="shared" ref="J82:K82" si="46">SUM(J64:J81)</f>
        <v>28</v>
      </c>
      <c r="K82" s="34">
        <f t="shared" si="46"/>
        <v>15</v>
      </c>
      <c r="L82" s="34">
        <f>J82-K82</f>
        <v>13</v>
      </c>
      <c r="M82" s="35">
        <f>K82/J82</f>
        <v>0.5357142857</v>
      </c>
      <c r="N82" s="36">
        <f t="shared" ref="N82:P82" si="47">SUM(N64:N81)</f>
        <v>5</v>
      </c>
      <c r="O82" s="34">
        <f t="shared" si="47"/>
        <v>20</v>
      </c>
      <c r="P82" s="34">
        <f t="shared" si="47"/>
        <v>9</v>
      </c>
      <c r="Q82" s="34">
        <f t="shared" si="48"/>
        <v>11</v>
      </c>
      <c r="R82" s="35">
        <f t="shared" si="49"/>
        <v>0.45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3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3.0</v>
      </c>
      <c r="H85" s="63">
        <f t="shared" si="51"/>
        <v>2</v>
      </c>
      <c r="I85" s="65">
        <f t="shared" si="34"/>
        <v>0.6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63.0</v>
      </c>
      <c r="H86" s="63">
        <f t="shared" si="51"/>
        <v>0</v>
      </c>
      <c r="I86" s="65">
        <f t="shared" si="34"/>
        <v>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14.0</v>
      </c>
      <c r="H87" s="63">
        <f t="shared" si="51"/>
        <v>1</v>
      </c>
      <c r="I87" s="65">
        <f t="shared" si="34"/>
        <v>0.9333333333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8.0</v>
      </c>
      <c r="L88" s="63">
        <f>J88-K88</f>
        <v>7</v>
      </c>
      <c r="M88" s="65">
        <f>K88/J88</f>
        <v>0.5333333333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2.0</v>
      </c>
      <c r="O89" s="63">
        <v>10.0</v>
      </c>
      <c r="P89" s="64">
        <v>3.0</v>
      </c>
      <c r="Q89" s="63">
        <f t="shared" si="52"/>
        <v>7</v>
      </c>
      <c r="R89" s="65">
        <f t="shared" si="53"/>
        <v>0.3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21.0</v>
      </c>
      <c r="H90" s="63">
        <f t="shared" si="51"/>
        <v>7</v>
      </c>
      <c r="I90" s="65">
        <f t="shared" si="34"/>
        <v>0.75</v>
      </c>
      <c r="J90" s="63"/>
      <c r="K90" s="64"/>
      <c r="L90" s="63"/>
      <c r="M90" s="65"/>
      <c r="N90" s="66"/>
      <c r="O90" s="63">
        <v>7.0</v>
      </c>
      <c r="P90" s="64">
        <v>3.0</v>
      </c>
      <c r="Q90" s="63">
        <f t="shared" si="52"/>
        <v>4</v>
      </c>
      <c r="R90" s="65">
        <f t="shared" si="53"/>
        <v>0.4285714286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7.0</v>
      </c>
      <c r="H91" s="63">
        <f t="shared" si="51"/>
        <v>3</v>
      </c>
      <c r="I91" s="65">
        <f t="shared" si="34"/>
        <v>0.7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10.0</v>
      </c>
      <c r="H92" s="63">
        <f t="shared" si="51"/>
        <v>0</v>
      </c>
      <c r="I92" s="65">
        <f t="shared" si="34"/>
        <v>1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8.0</v>
      </c>
      <c r="H93" s="63">
        <f t="shared" si="51"/>
        <v>2</v>
      </c>
      <c r="I93" s="65">
        <f t="shared" si="34"/>
        <v>0.8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8.0</v>
      </c>
      <c r="H94" s="63">
        <f t="shared" si="51"/>
        <v>2</v>
      </c>
      <c r="I94" s="65">
        <f t="shared" si="34"/>
        <v>0.8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>
        <v>1.0</v>
      </c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4.0</v>
      </c>
      <c r="L96" s="63">
        <f>J96-K96</f>
        <v>6</v>
      </c>
      <c r="M96" s="65">
        <f>K96/J96</f>
        <v>0.4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7.0</v>
      </c>
      <c r="H97" s="63">
        <f>F97-G97</f>
        <v>2</v>
      </c>
      <c r="I97" s="65">
        <f>G97/F97</f>
        <v>0.7777777778</v>
      </c>
      <c r="J97" s="63"/>
      <c r="K97" s="64"/>
      <c r="L97" s="63"/>
      <c r="M97" s="65"/>
      <c r="N97" s="66"/>
      <c r="O97" s="63">
        <v>2.0</v>
      </c>
      <c r="P97" s="64">
        <v>0.0</v>
      </c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1.0</v>
      </c>
      <c r="L98" s="63">
        <f>J98-K98</f>
        <v>9</v>
      </c>
      <c r="M98" s="65">
        <f>K98/J98</f>
        <v>0.1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2.0</v>
      </c>
      <c r="O99" s="63">
        <v>2.0</v>
      </c>
      <c r="P99" s="64">
        <v>0.0</v>
      </c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245</v>
      </c>
      <c r="H100" s="69">
        <f t="shared" si="54"/>
        <v>21</v>
      </c>
      <c r="I100" s="70">
        <f t="shared" si="55"/>
        <v>0.9210526316</v>
      </c>
      <c r="J100" s="69">
        <f t="shared" ref="J100:K100" si="56">SUM(J83:J99)</f>
        <v>40</v>
      </c>
      <c r="K100" s="69">
        <f t="shared" si="56"/>
        <v>13</v>
      </c>
      <c r="L100" s="69">
        <f>J100-K100</f>
        <v>27</v>
      </c>
      <c r="M100" s="70">
        <f t="shared" ref="M100:M101" si="61">K100/J100</f>
        <v>0.325</v>
      </c>
      <c r="N100" s="71">
        <f t="shared" ref="N100:Q100" si="57">SUM(N83:N99)</f>
        <v>5</v>
      </c>
      <c r="O100" s="69">
        <f t="shared" si="57"/>
        <v>29</v>
      </c>
      <c r="P100" s="69">
        <f t="shared" si="57"/>
        <v>12</v>
      </c>
      <c r="Q100" s="69">
        <f t="shared" si="57"/>
        <v>17</v>
      </c>
      <c r="R100" s="70">
        <f t="shared" si="58"/>
        <v>0.4137931034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1340</v>
      </c>
      <c r="H101" s="69">
        <f t="shared" si="59"/>
        <v>151</v>
      </c>
      <c r="I101" s="70">
        <f t="shared" si="55"/>
        <v>0.8987256875</v>
      </c>
      <c r="J101" s="69">
        <f t="shared" ref="J101:L101" si="60">J44+J63+J82+J100</f>
        <v>320</v>
      </c>
      <c r="K101" s="69">
        <f t="shared" si="60"/>
        <v>194</v>
      </c>
      <c r="L101" s="69">
        <f t="shared" si="60"/>
        <v>126</v>
      </c>
      <c r="M101" s="70">
        <f t="shared" si="61"/>
        <v>0.60625</v>
      </c>
      <c r="N101" s="71">
        <f t="shared" ref="N101:Q101" si="62">N44+N63+N82+N100</f>
        <v>44</v>
      </c>
      <c r="O101" s="69">
        <f t="shared" si="62"/>
        <v>172</v>
      </c>
      <c r="P101" s="69">
        <f t="shared" si="62"/>
        <v>89</v>
      </c>
      <c r="Q101" s="69">
        <f t="shared" si="62"/>
        <v>83</v>
      </c>
      <c r="R101" s="70">
        <f t="shared" si="58"/>
        <v>0.5174418605</v>
      </c>
      <c r="S101" s="73">
        <f t="shared" ref="S101:U101" si="63">S44+S63+S82</f>
        <v>7</v>
      </c>
      <c r="T101" s="73">
        <f t="shared" si="63"/>
        <v>7</v>
      </c>
      <c r="U101" s="73">
        <f t="shared" si="63"/>
        <v>0</v>
      </c>
      <c r="V101" s="70">
        <f>T101/S101</f>
        <v>1</v>
      </c>
      <c r="W101" s="71">
        <f>W44+W63+W82+W100</f>
        <v>6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710</v>
      </c>
      <c r="H111" s="81">
        <f t="shared" si="64"/>
        <v>47</v>
      </c>
      <c r="I111" s="82">
        <f t="shared" si="64"/>
        <v>0.9379128137</v>
      </c>
      <c r="J111" s="81">
        <f t="shared" si="64"/>
        <v>209</v>
      </c>
      <c r="K111" s="81">
        <f t="shared" si="64"/>
        <v>125</v>
      </c>
      <c r="L111" s="81">
        <f t="shared" si="64"/>
        <v>84</v>
      </c>
      <c r="M111" s="82">
        <f t="shared" si="64"/>
        <v>0.5980861244</v>
      </c>
      <c r="N111" s="83">
        <f t="shared" si="64"/>
        <v>30</v>
      </c>
      <c r="O111" s="81">
        <f t="shared" si="64"/>
        <v>103</v>
      </c>
      <c r="P111" s="81">
        <f t="shared" si="64"/>
        <v>59</v>
      </c>
      <c r="Q111" s="81">
        <f t="shared" si="64"/>
        <v>44</v>
      </c>
      <c r="R111" s="82">
        <f t="shared" si="64"/>
        <v>0.572815534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3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183</v>
      </c>
      <c r="H112" s="85">
        <f t="shared" si="65"/>
        <v>36</v>
      </c>
      <c r="I112" s="86">
        <f t="shared" si="65"/>
        <v>0.8356164384</v>
      </c>
      <c r="J112" s="85">
        <f t="shared" si="65"/>
        <v>43</v>
      </c>
      <c r="K112" s="85">
        <f t="shared" si="65"/>
        <v>41</v>
      </c>
      <c r="L112" s="85">
        <f t="shared" si="65"/>
        <v>2</v>
      </c>
      <c r="M112" s="86">
        <f t="shared" si="65"/>
        <v>0.9534883721</v>
      </c>
      <c r="N112" s="87">
        <f t="shared" si="65"/>
        <v>4</v>
      </c>
      <c r="O112" s="85">
        <f t="shared" si="65"/>
        <v>20</v>
      </c>
      <c r="P112" s="85">
        <f t="shared" si="65"/>
        <v>9</v>
      </c>
      <c r="Q112" s="85">
        <f t="shared" si="65"/>
        <v>11</v>
      </c>
      <c r="R112" s="86">
        <f t="shared" si="65"/>
        <v>0.45</v>
      </c>
      <c r="S112" s="85">
        <f t="shared" si="65"/>
        <v>7</v>
      </c>
      <c r="T112" s="85">
        <f t="shared" si="65"/>
        <v>7</v>
      </c>
      <c r="U112" s="85">
        <f t="shared" si="65"/>
        <v>0</v>
      </c>
      <c r="V112" s="86">
        <f t="shared" si="65"/>
        <v>1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202</v>
      </c>
      <c r="H113" s="89">
        <f t="shared" si="66"/>
        <v>47</v>
      </c>
      <c r="I113" s="90">
        <f t="shared" si="66"/>
        <v>0.8112449799</v>
      </c>
      <c r="J113" s="89">
        <f t="shared" si="66"/>
        <v>28</v>
      </c>
      <c r="K113" s="89">
        <f t="shared" si="66"/>
        <v>15</v>
      </c>
      <c r="L113" s="89">
        <f t="shared" si="66"/>
        <v>13</v>
      </c>
      <c r="M113" s="90">
        <f t="shared" si="66"/>
        <v>0.5357142857</v>
      </c>
      <c r="N113" s="91">
        <f t="shared" si="66"/>
        <v>5</v>
      </c>
      <c r="O113" s="89">
        <f t="shared" si="66"/>
        <v>20</v>
      </c>
      <c r="P113" s="89">
        <f t="shared" si="66"/>
        <v>9</v>
      </c>
      <c r="Q113" s="89">
        <f t="shared" si="66"/>
        <v>11</v>
      </c>
      <c r="R113" s="90">
        <f t="shared" si="66"/>
        <v>0.45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3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245</v>
      </c>
      <c r="H114" s="94">
        <f t="shared" si="67"/>
        <v>21</v>
      </c>
      <c r="I114" s="95">
        <f t="shared" si="67"/>
        <v>0.9210526316</v>
      </c>
      <c r="J114" s="94">
        <f t="shared" si="67"/>
        <v>40</v>
      </c>
      <c r="K114" s="94">
        <f t="shared" si="67"/>
        <v>13</v>
      </c>
      <c r="L114" s="94">
        <f t="shared" si="67"/>
        <v>27</v>
      </c>
      <c r="M114" s="95">
        <f t="shared" si="67"/>
        <v>0.325</v>
      </c>
      <c r="N114" s="96">
        <f t="shared" si="67"/>
        <v>5</v>
      </c>
      <c r="O114" s="94">
        <f t="shared" si="67"/>
        <v>29</v>
      </c>
      <c r="P114" s="94">
        <f t="shared" si="67"/>
        <v>12</v>
      </c>
      <c r="Q114" s="94">
        <f t="shared" si="67"/>
        <v>17</v>
      </c>
      <c r="R114" s="95">
        <f t="shared" si="67"/>
        <v>0.4137931034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1340</v>
      </c>
      <c r="H115" s="69">
        <f t="shared" si="68"/>
        <v>151</v>
      </c>
      <c r="I115" s="70">
        <f t="shared" si="68"/>
        <v>0.8987256875</v>
      </c>
      <c r="J115" s="69">
        <f t="shared" si="68"/>
        <v>320</v>
      </c>
      <c r="K115" s="69">
        <f t="shared" si="68"/>
        <v>194</v>
      </c>
      <c r="L115" s="69">
        <f t="shared" si="68"/>
        <v>126</v>
      </c>
      <c r="M115" s="70">
        <f t="shared" si="68"/>
        <v>0.60625</v>
      </c>
      <c r="N115" s="71">
        <f t="shared" si="68"/>
        <v>44</v>
      </c>
      <c r="O115" s="69">
        <f t="shared" si="68"/>
        <v>172</v>
      </c>
      <c r="P115" s="69">
        <f t="shared" si="68"/>
        <v>89</v>
      </c>
      <c r="Q115" s="69">
        <f t="shared" si="68"/>
        <v>83</v>
      </c>
      <c r="R115" s="70">
        <f t="shared" si="68"/>
        <v>0.5174418605</v>
      </c>
      <c r="S115" s="73">
        <f t="shared" si="68"/>
        <v>7</v>
      </c>
      <c r="T115" s="73">
        <f t="shared" si="68"/>
        <v>7</v>
      </c>
      <c r="U115" s="73">
        <f t="shared" si="68"/>
        <v>0</v>
      </c>
      <c r="V115" s="70">
        <f t="shared" si="68"/>
        <v>1</v>
      </c>
      <c r="W115" s="71">
        <f t="shared" si="68"/>
        <v>6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1855</v>
      </c>
      <c r="J123" s="8"/>
      <c r="K123" s="9"/>
      <c r="L123" s="105">
        <f>G101+K101+N101</f>
        <v>1578</v>
      </c>
      <c r="M123" s="8"/>
      <c r="N123" s="8"/>
      <c r="O123" s="9"/>
      <c r="P123" s="105">
        <f t="shared" ref="P123:P124" si="69">I123-L123</f>
        <v>277</v>
      </c>
      <c r="Q123" s="8"/>
      <c r="R123" s="9"/>
      <c r="S123" s="106">
        <f t="shared" ref="S123:S125" si="70">L123/I123</f>
        <v>0.8506738544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185</v>
      </c>
      <c r="J124" s="8"/>
      <c r="K124" s="9"/>
      <c r="L124" s="108">
        <f>P101+T101+W101</f>
        <v>102</v>
      </c>
      <c r="M124" s="8"/>
      <c r="N124" s="8"/>
      <c r="O124" s="9"/>
      <c r="P124" s="108">
        <f t="shared" si="69"/>
        <v>83</v>
      </c>
      <c r="Q124" s="8"/>
      <c r="R124" s="9"/>
      <c r="S124" s="109">
        <f t="shared" si="70"/>
        <v>0.5513513514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2040</v>
      </c>
      <c r="J125" s="8"/>
      <c r="K125" s="9"/>
      <c r="L125" s="111">
        <f>SUM(L123:L124)</f>
        <v>1680</v>
      </c>
      <c r="M125" s="8"/>
      <c r="N125" s="8"/>
      <c r="O125" s="9"/>
      <c r="P125" s="111">
        <f>SUM(P123:P124)</f>
        <v>360</v>
      </c>
      <c r="Q125" s="8"/>
      <c r="R125" s="9"/>
      <c r="S125" s="112">
        <f t="shared" si="70"/>
        <v>0.8235294118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1958.0</v>
      </c>
      <c r="G131" s="120">
        <v>883.0</v>
      </c>
      <c r="H131" s="120">
        <f t="shared" ref="H131:H134" si="71">F131-G131</f>
        <v>1075</v>
      </c>
      <c r="I131" s="121">
        <f t="shared" ref="I131:I135" si="72">G131/F131</f>
        <v>0.4509703779</v>
      </c>
      <c r="J131" s="120">
        <v>429.0</v>
      </c>
      <c r="K131" s="120">
        <v>97.0</v>
      </c>
      <c r="L131" s="120">
        <f t="shared" ref="L131:L134" si="73">J131-K131</f>
        <v>332</v>
      </c>
      <c r="M131" s="121">
        <f t="shared" ref="M131:M135" si="74">K131/J131</f>
        <v>0.2261072261</v>
      </c>
    </row>
    <row r="132" ht="14.25" customHeight="1">
      <c r="E132" s="122" t="s">
        <v>70</v>
      </c>
      <c r="F132" s="122">
        <v>1310.0</v>
      </c>
      <c r="G132" s="122">
        <v>486.0</v>
      </c>
      <c r="H132" s="122">
        <f t="shared" si="71"/>
        <v>824</v>
      </c>
      <c r="I132" s="123">
        <f t="shared" si="72"/>
        <v>0.3709923664</v>
      </c>
      <c r="J132" s="122">
        <v>436.0</v>
      </c>
      <c r="K132" s="122">
        <v>63.0</v>
      </c>
      <c r="L132" s="122">
        <f t="shared" si="73"/>
        <v>373</v>
      </c>
      <c r="M132" s="123">
        <f t="shared" si="74"/>
        <v>0.1444954128</v>
      </c>
    </row>
    <row r="133" ht="14.25" customHeight="1">
      <c r="E133" s="124" t="s">
        <v>100</v>
      </c>
      <c r="F133" s="124">
        <v>1176.0</v>
      </c>
      <c r="G133" s="124">
        <v>466.0</v>
      </c>
      <c r="H133" s="124">
        <f t="shared" si="71"/>
        <v>710</v>
      </c>
      <c r="I133" s="125">
        <f t="shared" si="72"/>
        <v>0.3962585034</v>
      </c>
      <c r="J133" s="124">
        <v>332.0</v>
      </c>
      <c r="K133" s="124">
        <v>71.0</v>
      </c>
      <c r="L133" s="124">
        <f t="shared" si="73"/>
        <v>261</v>
      </c>
      <c r="M133" s="125">
        <f t="shared" si="74"/>
        <v>0.2138554217</v>
      </c>
    </row>
    <row r="134" ht="14.25" customHeight="1">
      <c r="E134" s="126" t="s">
        <v>128</v>
      </c>
      <c r="F134" s="126">
        <v>1706.0</v>
      </c>
      <c r="G134" s="126">
        <v>827.0</v>
      </c>
      <c r="H134" s="126">
        <f t="shared" si="71"/>
        <v>879</v>
      </c>
      <c r="I134" s="127">
        <f t="shared" si="72"/>
        <v>0.4847596717</v>
      </c>
      <c r="J134" s="126">
        <v>426.0</v>
      </c>
      <c r="K134" s="126">
        <v>101.0</v>
      </c>
      <c r="L134" s="126">
        <f t="shared" si="73"/>
        <v>325</v>
      </c>
      <c r="M134" s="127">
        <f t="shared" si="74"/>
        <v>0.2370892019</v>
      </c>
    </row>
    <row r="135" ht="14.25" customHeight="1">
      <c r="E135" s="128" t="s">
        <v>160</v>
      </c>
      <c r="F135" s="128">
        <f t="shared" ref="F135:H135" si="75">F131+F132+F133+F134</f>
        <v>6150</v>
      </c>
      <c r="G135" s="128">
        <f t="shared" si="75"/>
        <v>2662</v>
      </c>
      <c r="H135" s="128">
        <f t="shared" si="75"/>
        <v>3488</v>
      </c>
      <c r="I135" s="129">
        <f t="shared" si="72"/>
        <v>0.4328455285</v>
      </c>
      <c r="J135" s="128">
        <f t="shared" ref="J135:L135" si="76">J131+J132+J133+J134</f>
        <v>1623</v>
      </c>
      <c r="K135" s="128">
        <f t="shared" si="76"/>
        <v>332</v>
      </c>
      <c r="L135" s="128">
        <f t="shared" si="76"/>
        <v>1291</v>
      </c>
      <c r="M135" s="129">
        <f t="shared" si="74"/>
        <v>0.2045594578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14.0</v>
      </c>
      <c r="L8" s="21">
        <f t="shared" ref="L8:L9" si="3">J8-K8</f>
        <v>2</v>
      </c>
      <c r="M8" s="23">
        <f t="shared" ref="M8:M9" si="4">K8/J8</f>
        <v>0.875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2.0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9.0</v>
      </c>
      <c r="Q11" s="21">
        <f>O11-P11</f>
        <v>1</v>
      </c>
      <c r="R11" s="23">
        <f>P11/O11</f>
        <v>0.9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32.0</v>
      </c>
      <c r="L13" s="21">
        <f t="shared" si="7"/>
        <v>8</v>
      </c>
      <c r="M13" s="23">
        <f t="shared" si="8"/>
        <v>0.8</v>
      </c>
      <c r="N13" s="24"/>
      <c r="O13" s="21">
        <v>25.0</v>
      </c>
      <c r="P13" s="22">
        <v>8.0</v>
      </c>
      <c r="Q13" s="21">
        <f>O13-P13</f>
        <v>17</v>
      </c>
      <c r="R13" s="23">
        <f>P13/O13</f>
        <v>0.32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15.0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29.0</v>
      </c>
      <c r="H15" s="21">
        <f t="shared" si="5"/>
        <v>1</v>
      </c>
      <c r="I15" s="23">
        <f t="shared" si="6"/>
        <v>0.9666666667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37.0</v>
      </c>
      <c r="H17" s="21">
        <f t="shared" si="5"/>
        <v>1</v>
      </c>
      <c r="I17" s="23">
        <f t="shared" si="6"/>
        <v>0.9736842105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37.0</v>
      </c>
      <c r="H18" s="21">
        <f t="shared" si="5"/>
        <v>3</v>
      </c>
      <c r="I18" s="23">
        <f t="shared" si="6"/>
        <v>0.925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10.0</v>
      </c>
      <c r="H19" s="21">
        <f t="shared" si="5"/>
        <v>0</v>
      </c>
      <c r="I19" s="23">
        <f t="shared" si="6"/>
        <v>1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9.0</v>
      </c>
      <c r="L20" s="21">
        <f t="shared" si="9"/>
        <v>1</v>
      </c>
      <c r="M20" s="23">
        <f t="shared" si="10"/>
        <v>0.9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28.0</v>
      </c>
      <c r="Q21" s="21">
        <f>O21-P21</f>
        <v>6</v>
      </c>
      <c r="R21" s="23">
        <f>P21/O21</f>
        <v>0.8235294118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28.0</v>
      </c>
      <c r="H22" s="21">
        <f t="shared" ref="H22:H26" si="11">F22-G22</f>
        <v>1</v>
      </c>
      <c r="I22" s="23">
        <f t="shared" ref="I22:I26" si="12">G22/F22</f>
        <v>0.9655172414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7.0</v>
      </c>
      <c r="H24" s="21">
        <f t="shared" si="11"/>
        <v>1</v>
      </c>
      <c r="I24" s="23">
        <f t="shared" si="12"/>
        <v>0.875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16.0</v>
      </c>
      <c r="H25" s="21">
        <f t="shared" si="11"/>
        <v>4</v>
      </c>
      <c r="I25" s="23">
        <f t="shared" si="12"/>
        <v>0.8</v>
      </c>
      <c r="J25" s="21"/>
      <c r="K25" s="22"/>
      <c r="L25" s="21"/>
      <c r="M25" s="23"/>
      <c r="N25" s="24"/>
      <c r="O25" s="21">
        <v>4.0</v>
      </c>
      <c r="P25" s="22">
        <v>4.0</v>
      </c>
      <c r="Q25" s="21">
        <f t="shared" ref="Q25:Q26" si="13">O25-P25</f>
        <v>0</v>
      </c>
      <c r="R25" s="23">
        <f t="shared" ref="R25:R26" si="14">P25/O25</f>
        <v>1</v>
      </c>
      <c r="S25" s="21"/>
      <c r="T25" s="22"/>
      <c r="U25" s="21"/>
      <c r="V25" s="23"/>
      <c r="W25" s="22">
        <v>2.0</v>
      </c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2.0</v>
      </c>
      <c r="O26" s="21">
        <v>8.0</v>
      </c>
      <c r="P26" s="22">
        <v>5.0</v>
      </c>
      <c r="Q26" s="21">
        <f t="shared" si="13"/>
        <v>3</v>
      </c>
      <c r="R26" s="23">
        <f t="shared" si="14"/>
        <v>0.625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8.0</v>
      </c>
      <c r="L27" s="21">
        <f>J27-K27</f>
        <v>2</v>
      </c>
      <c r="M27" s="23">
        <f>K27/J27</f>
        <v>0.8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2.0</v>
      </c>
      <c r="H30" s="21">
        <f t="shared" si="15"/>
        <v>7</v>
      </c>
      <c r="I30" s="23">
        <f t="shared" si="16"/>
        <v>0.2222222222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10.0</v>
      </c>
      <c r="H32" s="21">
        <f t="shared" ref="H32:H36" si="17">F32-G32</f>
        <v>2</v>
      </c>
      <c r="I32" s="23">
        <f t="shared" ref="I32:I36" si="18">G32/F32</f>
        <v>0.8333333333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7.0</v>
      </c>
      <c r="H33" s="21">
        <f t="shared" si="17"/>
        <v>5</v>
      </c>
      <c r="I33" s="23">
        <f t="shared" si="18"/>
        <v>0.5833333333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8.0</v>
      </c>
      <c r="L34" s="21">
        <f t="shared" ref="L34:L35" si="19">J34-K34</f>
        <v>2</v>
      </c>
      <c r="M34" s="23">
        <f t="shared" ref="M34:M35" si="20">K34/J34</f>
        <v>0.8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4.0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7.0</v>
      </c>
      <c r="H35" s="21">
        <f t="shared" si="17"/>
        <v>3</v>
      </c>
      <c r="I35" s="23">
        <f t="shared" si="18"/>
        <v>0.7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/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4.0</v>
      </c>
      <c r="L37" s="21">
        <f>J37-K37</f>
        <v>16</v>
      </c>
      <c r="M37" s="23">
        <f>K37/J37</f>
        <v>0.2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9.0</v>
      </c>
      <c r="H38" s="21">
        <f>F38-G38</f>
        <v>0</v>
      </c>
      <c r="I38" s="23">
        <f>G38/F38</f>
        <v>1</v>
      </c>
      <c r="J38" s="21"/>
      <c r="K38" s="22"/>
      <c r="L38" s="21"/>
      <c r="M38" s="23"/>
      <c r="N38" s="24">
        <v>2.0</v>
      </c>
      <c r="O38" s="21">
        <v>4.0</v>
      </c>
      <c r="P38" s="22">
        <v>4.0</v>
      </c>
      <c r="Q38" s="21">
        <f>O38-P38</f>
        <v>0</v>
      </c>
      <c r="R38" s="23">
        <f>P38/O38</f>
        <v>1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9.0</v>
      </c>
      <c r="L39" s="21">
        <f>J39-K39</f>
        <v>1</v>
      </c>
      <c r="M39" s="23">
        <f>K39/J39</f>
        <v>0.9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3.0</v>
      </c>
      <c r="H40" s="21">
        <f t="shared" ref="H40:H60" si="21">F40-G40</f>
        <v>7</v>
      </c>
      <c r="I40" s="23">
        <f t="shared" ref="I40:I60" si="22">G40/F40</f>
        <v>0.3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1.0</v>
      </c>
      <c r="L41" s="21">
        <f>J41-K41</f>
        <v>3</v>
      </c>
      <c r="M41" s="23">
        <f>K41/J41</f>
        <v>0.25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3.0</v>
      </c>
      <c r="Q42" s="21">
        <f>O42-P42</f>
        <v>0</v>
      </c>
      <c r="R42" s="23">
        <f>P42/O42</f>
        <v>1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7.0</v>
      </c>
      <c r="H43" s="21">
        <f t="shared" si="21"/>
        <v>3</v>
      </c>
      <c r="I43" s="23">
        <f t="shared" si="22"/>
        <v>0.7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709</v>
      </c>
      <c r="H44" s="34">
        <f t="shared" si="21"/>
        <v>48</v>
      </c>
      <c r="I44" s="35">
        <f t="shared" si="22"/>
        <v>0.9365918098</v>
      </c>
      <c r="J44" s="34">
        <f t="shared" ref="J44:K44" si="24">SUM(J8:J43)</f>
        <v>209</v>
      </c>
      <c r="K44" s="34">
        <f t="shared" si="24"/>
        <v>153</v>
      </c>
      <c r="L44" s="34">
        <f>J44-K44</f>
        <v>56</v>
      </c>
      <c r="M44" s="35">
        <f>K44/J44</f>
        <v>0.7320574163</v>
      </c>
      <c r="N44" s="36">
        <f t="shared" ref="N44:Q44" si="25">SUM(N8:N43)</f>
        <v>21</v>
      </c>
      <c r="O44" s="34">
        <f t="shared" si="25"/>
        <v>103</v>
      </c>
      <c r="P44" s="34">
        <f t="shared" si="25"/>
        <v>71</v>
      </c>
      <c r="Q44" s="34">
        <f t="shared" si="25"/>
        <v>32</v>
      </c>
      <c r="R44" s="35">
        <f t="shared" ref="R44:R46" si="27">P44/O44</f>
        <v>0.6893203883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6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1.0</v>
      </c>
      <c r="O45" s="42">
        <v>7.0</v>
      </c>
      <c r="P45" s="43">
        <v>3.0</v>
      </c>
      <c r="Q45" s="42">
        <f t="shared" ref="Q45:Q46" si="28">O45-P45</f>
        <v>4</v>
      </c>
      <c r="R45" s="44">
        <f t="shared" si="27"/>
        <v>0.4285714286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6.0</v>
      </c>
      <c r="H46" s="42">
        <f t="shared" si="21"/>
        <v>4</v>
      </c>
      <c r="I46" s="44">
        <f t="shared" si="22"/>
        <v>0.6</v>
      </c>
      <c r="J46" s="42"/>
      <c r="K46" s="43"/>
      <c r="L46" s="42"/>
      <c r="M46" s="44"/>
      <c r="N46" s="45"/>
      <c r="O46" s="42">
        <v>3.0</v>
      </c>
      <c r="P46" s="43">
        <v>0.0</v>
      </c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7.0</v>
      </c>
      <c r="H47" s="42">
        <f t="shared" si="21"/>
        <v>3</v>
      </c>
      <c r="I47" s="44">
        <f t="shared" si="22"/>
        <v>0.7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10.0</v>
      </c>
      <c r="H48" s="42">
        <f t="shared" si="21"/>
        <v>0</v>
      </c>
      <c r="I48" s="44">
        <f t="shared" si="22"/>
        <v>1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9.0</v>
      </c>
      <c r="H49" s="42">
        <f t="shared" si="21"/>
        <v>1</v>
      </c>
      <c r="I49" s="44">
        <f t="shared" si="22"/>
        <v>0.9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7.0</v>
      </c>
      <c r="L51" s="42">
        <f t="shared" ref="L51:L52" si="29">J51-K51</f>
        <v>3</v>
      </c>
      <c r="M51" s="44">
        <f t="shared" ref="M51:M52" si="30">K51/J51</f>
        <v>0.7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>
        <v>1.0</v>
      </c>
      <c r="L52" s="42">
        <f t="shared" si="29"/>
        <v>1</v>
      </c>
      <c r="M52" s="44">
        <f t="shared" si="30"/>
        <v>0.5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10.0</v>
      </c>
      <c r="H53" s="42">
        <f t="shared" si="21"/>
        <v>2</v>
      </c>
      <c r="I53" s="44">
        <f t="shared" si="22"/>
        <v>0.8333333333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3.0</v>
      </c>
      <c r="U53" s="42">
        <f>S53-T53</f>
        <v>2</v>
      </c>
      <c r="V53" s="44">
        <f>T53/S53</f>
        <v>0.6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33.0</v>
      </c>
      <c r="H54" s="42">
        <f t="shared" si="21"/>
        <v>7</v>
      </c>
      <c r="I54" s="44">
        <f t="shared" si="22"/>
        <v>0.825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8.0</v>
      </c>
      <c r="H56" s="42">
        <f t="shared" si="21"/>
        <v>2</v>
      </c>
      <c r="I56" s="44">
        <f t="shared" si="22"/>
        <v>0.8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>
        <v>0.0</v>
      </c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13.0</v>
      </c>
      <c r="L57" s="42">
        <f>J57-K57</f>
        <v>7</v>
      </c>
      <c r="M57" s="44">
        <f>K57/J57</f>
        <v>0.65</v>
      </c>
      <c r="N57" s="45"/>
      <c r="O57" s="42">
        <v>5.0</v>
      </c>
      <c r="P57" s="43">
        <v>2.0</v>
      </c>
      <c r="Q57" s="42">
        <f t="shared" si="31"/>
        <v>3</v>
      </c>
      <c r="R57" s="44">
        <f t="shared" si="32"/>
        <v>0.4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9.0</v>
      </c>
      <c r="H58" s="42">
        <f t="shared" si="21"/>
        <v>1</v>
      </c>
      <c r="I58" s="44">
        <f t="shared" si="22"/>
        <v>0.9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2.0</v>
      </c>
      <c r="Q59" s="42">
        <f>O59-P59</f>
        <v>0</v>
      </c>
      <c r="R59" s="44">
        <f>P59/O59</f>
        <v>1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2.0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9.0</v>
      </c>
      <c r="L61" s="42">
        <f>J61-K61</f>
        <v>1</v>
      </c>
      <c r="M61" s="44">
        <f>K61/J61</f>
        <v>0.9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9.0</v>
      </c>
      <c r="H62" s="42">
        <f>F62-G62</f>
        <v>1</v>
      </c>
      <c r="I62" s="44">
        <f t="shared" ref="I62:I95" si="34">G62/F62</f>
        <v>0.9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187</v>
      </c>
      <c r="H63" s="34">
        <f t="shared" si="33"/>
        <v>32</v>
      </c>
      <c r="I63" s="35">
        <f t="shared" si="34"/>
        <v>0.8538812785</v>
      </c>
      <c r="J63" s="34">
        <f t="shared" ref="J63:L63" si="35">SUM(J45:J62)</f>
        <v>43</v>
      </c>
      <c r="K63" s="34">
        <f t="shared" si="35"/>
        <v>30</v>
      </c>
      <c r="L63" s="34">
        <f t="shared" si="35"/>
        <v>13</v>
      </c>
      <c r="M63" s="35">
        <f>K63/J63</f>
        <v>0.6976744186</v>
      </c>
      <c r="N63" s="36">
        <f t="shared" ref="N63:P63" si="36">SUM(N45:N62)</f>
        <v>3</v>
      </c>
      <c r="O63" s="34">
        <f t="shared" si="36"/>
        <v>20</v>
      </c>
      <c r="P63" s="34">
        <f t="shared" si="36"/>
        <v>8</v>
      </c>
      <c r="Q63" s="34">
        <f t="shared" ref="Q63:Q64" si="38">O63-P63</f>
        <v>12</v>
      </c>
      <c r="R63" s="35">
        <f t="shared" ref="R63:R64" si="39">P63/O63</f>
        <v>0.4</v>
      </c>
      <c r="S63" s="34">
        <f t="shared" ref="S63:T63" si="37">SUM(S45:S62)</f>
        <v>7</v>
      </c>
      <c r="T63" s="34">
        <f t="shared" si="37"/>
        <v>3</v>
      </c>
      <c r="U63" s="34">
        <f>S63-T63</f>
        <v>4</v>
      </c>
      <c r="V63" s="35">
        <f>T63/S63</f>
        <v>0.4285714286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15.0</v>
      </c>
      <c r="H64" s="51">
        <f t="shared" ref="H64:H81" si="40">F64-G64</f>
        <v>5</v>
      </c>
      <c r="I64" s="53">
        <f t="shared" si="34"/>
        <v>0.75</v>
      </c>
      <c r="J64" s="51"/>
      <c r="K64" s="52"/>
      <c r="L64" s="51"/>
      <c r="M64" s="53"/>
      <c r="N64" s="54"/>
      <c r="O64" s="51">
        <v>3.0</v>
      </c>
      <c r="P64" s="52">
        <v>0.0</v>
      </c>
      <c r="Q64" s="51">
        <f t="shared" si="38"/>
        <v>3</v>
      </c>
      <c r="R64" s="53">
        <f t="shared" si="39"/>
        <v>0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3.0</v>
      </c>
      <c r="L65" s="51">
        <f t="shared" ref="L65:L66" si="41">J65-K65</f>
        <v>0</v>
      </c>
      <c r="M65" s="53">
        <f t="shared" ref="M65:M66" si="42">K65/J65</f>
        <v>1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9.0</v>
      </c>
      <c r="H66" s="51">
        <f t="shared" si="40"/>
        <v>1</v>
      </c>
      <c r="I66" s="53">
        <f t="shared" si="34"/>
        <v>0.9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16.0</v>
      </c>
      <c r="H67" s="51">
        <f t="shared" si="40"/>
        <v>4</v>
      </c>
      <c r="I67" s="53">
        <f t="shared" si="34"/>
        <v>0.8</v>
      </c>
      <c r="J67" s="51"/>
      <c r="K67" s="52"/>
      <c r="L67" s="51"/>
      <c r="M67" s="53"/>
      <c r="N67" s="54"/>
      <c r="O67" s="51">
        <v>2.0</v>
      </c>
      <c r="P67" s="52">
        <v>0.0</v>
      </c>
      <c r="Q67" s="51">
        <f>O67-P67</f>
        <v>2</v>
      </c>
      <c r="R67" s="53">
        <f>P67/O67</f>
        <v>0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1.0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9.0</v>
      </c>
      <c r="H69" s="51">
        <f t="shared" si="40"/>
        <v>1</v>
      </c>
      <c r="I69" s="53">
        <f t="shared" si="34"/>
        <v>0.9</v>
      </c>
      <c r="J69" s="51"/>
      <c r="K69" s="52"/>
      <c r="L69" s="51"/>
      <c r="M69" s="53"/>
      <c r="N69" s="54"/>
      <c r="O69" s="51">
        <v>2.0</v>
      </c>
      <c r="P69" s="52">
        <v>1.0</v>
      </c>
      <c r="Q69" s="51">
        <f>O69-P69</f>
        <v>1</v>
      </c>
      <c r="R69" s="53">
        <f>P69/O69</f>
        <v>0.5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14.0</v>
      </c>
      <c r="H70" s="51">
        <f t="shared" si="40"/>
        <v>0</v>
      </c>
      <c r="I70" s="53">
        <f t="shared" si="34"/>
        <v>1</v>
      </c>
      <c r="J70" s="51"/>
      <c r="K70" s="52"/>
      <c r="L70" s="51"/>
      <c r="M70" s="53"/>
      <c r="N70" s="54">
        <v>2.0</v>
      </c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1.0</v>
      </c>
      <c r="H71" s="51">
        <f t="shared" si="40"/>
        <v>7</v>
      </c>
      <c r="I71" s="53">
        <f t="shared" si="34"/>
        <v>0.125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4.0</v>
      </c>
      <c r="H72" s="51">
        <f t="shared" si="40"/>
        <v>4</v>
      </c>
      <c r="I72" s="53">
        <f t="shared" si="34"/>
        <v>0.5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15.0</v>
      </c>
      <c r="H73" s="51">
        <f t="shared" si="40"/>
        <v>5</v>
      </c>
      <c r="I73" s="53">
        <f t="shared" si="34"/>
        <v>0.75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2.0</v>
      </c>
      <c r="H75" s="51">
        <f t="shared" si="40"/>
        <v>4</v>
      </c>
      <c r="I75" s="53">
        <f t="shared" si="34"/>
        <v>0.3333333333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10.0</v>
      </c>
      <c r="L76" s="51">
        <f>J76-K76</f>
        <v>10</v>
      </c>
      <c r="M76" s="53">
        <f>K76/J76</f>
        <v>0.5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12.0</v>
      </c>
      <c r="H77" s="51">
        <f t="shared" si="40"/>
        <v>7</v>
      </c>
      <c r="I77" s="53">
        <f t="shared" si="34"/>
        <v>0.6315789474</v>
      </c>
      <c r="J77" s="51"/>
      <c r="K77" s="52"/>
      <c r="L77" s="51"/>
      <c r="M77" s="53"/>
      <c r="N77" s="54"/>
      <c r="O77" s="51">
        <v>2.0</v>
      </c>
      <c r="P77" s="52">
        <v>0.0</v>
      </c>
      <c r="Q77" s="51">
        <f t="shared" si="43"/>
        <v>2</v>
      </c>
      <c r="R77" s="53">
        <f t="shared" si="44"/>
        <v>0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7.0</v>
      </c>
      <c r="H78" s="51">
        <f t="shared" si="40"/>
        <v>3</v>
      </c>
      <c r="I78" s="53">
        <f t="shared" si="34"/>
        <v>0.7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30.0</v>
      </c>
      <c r="H79" s="51">
        <f t="shared" si="40"/>
        <v>0</v>
      </c>
      <c r="I79" s="53">
        <f t="shared" si="34"/>
        <v>1</v>
      </c>
      <c r="J79" s="51"/>
      <c r="K79" s="52"/>
      <c r="L79" s="51"/>
      <c r="M79" s="53"/>
      <c r="N79" s="54"/>
      <c r="O79" s="51">
        <v>2.0</v>
      </c>
      <c r="P79" s="52">
        <v>1.0</v>
      </c>
      <c r="Q79" s="51">
        <f>O79-P79</f>
        <v>1</v>
      </c>
      <c r="R79" s="53">
        <f>P79/O79</f>
        <v>0.5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>
        <v>2.0</v>
      </c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26.0</v>
      </c>
      <c r="H81" s="51">
        <f t="shared" si="40"/>
        <v>4</v>
      </c>
      <c r="I81" s="53">
        <f t="shared" si="34"/>
        <v>0.8666666667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4.0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204</v>
      </c>
      <c r="H82" s="34">
        <f t="shared" si="45"/>
        <v>45</v>
      </c>
      <c r="I82" s="35">
        <f t="shared" si="34"/>
        <v>0.8192771084</v>
      </c>
      <c r="J82" s="34">
        <f t="shared" ref="J82:K82" si="46">SUM(J64:J81)</f>
        <v>28</v>
      </c>
      <c r="K82" s="34">
        <f t="shared" si="46"/>
        <v>13</v>
      </c>
      <c r="L82" s="34">
        <f>J82-K82</f>
        <v>15</v>
      </c>
      <c r="M82" s="35">
        <f>K82/J82</f>
        <v>0.4642857143</v>
      </c>
      <c r="N82" s="36">
        <f t="shared" ref="N82:P82" si="47">SUM(N64:N81)</f>
        <v>9</v>
      </c>
      <c r="O82" s="34">
        <f t="shared" si="47"/>
        <v>20</v>
      </c>
      <c r="P82" s="34">
        <f t="shared" si="47"/>
        <v>10</v>
      </c>
      <c r="Q82" s="34">
        <f t="shared" si="48"/>
        <v>10</v>
      </c>
      <c r="R82" s="35">
        <f t="shared" si="49"/>
        <v>0.5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4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4.0</v>
      </c>
      <c r="H85" s="63">
        <f t="shared" si="51"/>
        <v>1</v>
      </c>
      <c r="I85" s="65">
        <f t="shared" si="34"/>
        <v>0.8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63.0</v>
      </c>
      <c r="H86" s="63">
        <f t="shared" si="51"/>
        <v>0</v>
      </c>
      <c r="I86" s="65">
        <f t="shared" si="34"/>
        <v>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5.0</v>
      </c>
      <c r="L88" s="63">
        <f>J88-K88</f>
        <v>10</v>
      </c>
      <c r="M88" s="65">
        <f>K88/J88</f>
        <v>0.3333333333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4.0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6.0</v>
      </c>
      <c r="H89" s="63">
        <f t="shared" si="51"/>
        <v>1</v>
      </c>
      <c r="I89" s="65">
        <f t="shared" si="34"/>
        <v>0.8571428571</v>
      </c>
      <c r="J89" s="63"/>
      <c r="K89" s="64"/>
      <c r="L89" s="63"/>
      <c r="M89" s="65"/>
      <c r="N89" s="66"/>
      <c r="O89" s="63">
        <v>10.0</v>
      </c>
      <c r="P89" s="64">
        <v>1.0</v>
      </c>
      <c r="Q89" s="63">
        <f t="shared" si="52"/>
        <v>9</v>
      </c>
      <c r="R89" s="65">
        <f t="shared" si="53"/>
        <v>0.1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26.0</v>
      </c>
      <c r="H90" s="63">
        <f t="shared" si="51"/>
        <v>2</v>
      </c>
      <c r="I90" s="65">
        <f t="shared" si="34"/>
        <v>0.9285714286</v>
      </c>
      <c r="J90" s="63"/>
      <c r="K90" s="64"/>
      <c r="L90" s="63"/>
      <c r="M90" s="65"/>
      <c r="N90" s="66"/>
      <c r="O90" s="63">
        <v>7.0</v>
      </c>
      <c r="P90" s="64">
        <v>2.0</v>
      </c>
      <c r="Q90" s="63">
        <f t="shared" si="52"/>
        <v>5</v>
      </c>
      <c r="R90" s="65">
        <f t="shared" si="53"/>
        <v>0.2857142857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8.0</v>
      </c>
      <c r="H91" s="63">
        <f t="shared" si="51"/>
        <v>2</v>
      </c>
      <c r="I91" s="65">
        <f t="shared" si="34"/>
        <v>0.8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8.0</v>
      </c>
      <c r="H92" s="63">
        <f t="shared" si="51"/>
        <v>2</v>
      </c>
      <c r="I92" s="65">
        <f t="shared" si="34"/>
        <v>0.8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9.0</v>
      </c>
      <c r="H93" s="63">
        <f t="shared" si="51"/>
        <v>1</v>
      </c>
      <c r="I93" s="65">
        <f t="shared" si="34"/>
        <v>0.9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9.0</v>
      </c>
      <c r="H94" s="63">
        <f t="shared" si="51"/>
        <v>1</v>
      </c>
      <c r="I94" s="65">
        <f t="shared" si="34"/>
        <v>0.9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6.0</v>
      </c>
      <c r="H95" s="63">
        <f t="shared" si="51"/>
        <v>3</v>
      </c>
      <c r="I95" s="65">
        <f t="shared" si="34"/>
        <v>0.6666666667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7.0</v>
      </c>
      <c r="L96" s="63">
        <f>J96-K96</f>
        <v>3</v>
      </c>
      <c r="M96" s="65">
        <f>K96/J96</f>
        <v>0.7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8.0</v>
      </c>
      <c r="H97" s="63">
        <f>F97-G97</f>
        <v>1</v>
      </c>
      <c r="I97" s="65">
        <f>G97/F97</f>
        <v>0.8888888889</v>
      </c>
      <c r="J97" s="63"/>
      <c r="K97" s="64"/>
      <c r="L97" s="63"/>
      <c r="M97" s="65"/>
      <c r="N97" s="66"/>
      <c r="O97" s="63">
        <v>2.0</v>
      </c>
      <c r="P97" s="64">
        <v>1.0</v>
      </c>
      <c r="Q97" s="63">
        <f>O97-P97</f>
        <v>1</v>
      </c>
      <c r="R97" s="65">
        <f>P97/O97</f>
        <v>0.5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0.0</v>
      </c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3.0</v>
      </c>
      <c r="O99" s="63">
        <v>2.0</v>
      </c>
      <c r="P99" s="64">
        <v>1.0</v>
      </c>
      <c r="Q99" s="63">
        <f>O99-P99</f>
        <v>1</v>
      </c>
      <c r="R99" s="65">
        <f t="shared" ref="R99:R101" si="58">P99/O99</f>
        <v>0.5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247</v>
      </c>
      <c r="H100" s="69">
        <f t="shared" si="54"/>
        <v>19</v>
      </c>
      <c r="I100" s="70">
        <f t="shared" si="55"/>
        <v>0.9285714286</v>
      </c>
      <c r="J100" s="69">
        <f t="shared" ref="J100:K100" si="56">SUM(J83:J99)</f>
        <v>40</v>
      </c>
      <c r="K100" s="69">
        <f t="shared" si="56"/>
        <v>12</v>
      </c>
      <c r="L100" s="69">
        <f>J100-K100</f>
        <v>28</v>
      </c>
      <c r="M100" s="70">
        <f t="shared" ref="M100:M101" si="61">K100/J100</f>
        <v>0.3</v>
      </c>
      <c r="N100" s="71">
        <f t="shared" ref="N100:Q100" si="57">SUM(N83:N99)</f>
        <v>3</v>
      </c>
      <c r="O100" s="69">
        <f t="shared" si="57"/>
        <v>29</v>
      </c>
      <c r="P100" s="69">
        <f t="shared" si="57"/>
        <v>11</v>
      </c>
      <c r="Q100" s="69">
        <f t="shared" si="57"/>
        <v>18</v>
      </c>
      <c r="R100" s="70">
        <f t="shared" si="58"/>
        <v>0.3793103448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4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1347</v>
      </c>
      <c r="H101" s="69">
        <f t="shared" si="59"/>
        <v>144</v>
      </c>
      <c r="I101" s="70">
        <f t="shared" si="55"/>
        <v>0.9034205231</v>
      </c>
      <c r="J101" s="69">
        <f t="shared" ref="J101:L101" si="60">J44+J63+J82+J100</f>
        <v>320</v>
      </c>
      <c r="K101" s="69">
        <f t="shared" si="60"/>
        <v>208</v>
      </c>
      <c r="L101" s="69">
        <f t="shared" si="60"/>
        <v>112</v>
      </c>
      <c r="M101" s="70">
        <f t="shared" si="61"/>
        <v>0.65</v>
      </c>
      <c r="N101" s="71">
        <f t="shared" ref="N101:Q101" si="62">N44+N63+N82+N100</f>
        <v>36</v>
      </c>
      <c r="O101" s="69">
        <f t="shared" si="62"/>
        <v>172</v>
      </c>
      <c r="P101" s="69">
        <f t="shared" si="62"/>
        <v>100</v>
      </c>
      <c r="Q101" s="69">
        <f t="shared" si="62"/>
        <v>72</v>
      </c>
      <c r="R101" s="70">
        <f t="shared" si="58"/>
        <v>0.5813953488</v>
      </c>
      <c r="S101" s="73">
        <f t="shared" ref="S101:U101" si="63">S44+S63+S82</f>
        <v>7</v>
      </c>
      <c r="T101" s="73">
        <f t="shared" si="63"/>
        <v>3</v>
      </c>
      <c r="U101" s="73">
        <f t="shared" si="63"/>
        <v>4</v>
      </c>
      <c r="V101" s="70">
        <f>T101/S101</f>
        <v>0.4285714286</v>
      </c>
      <c r="W101" s="71">
        <f>W44+W63+W82+W100</f>
        <v>14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709</v>
      </c>
      <c r="H111" s="81">
        <f t="shared" si="64"/>
        <v>48</v>
      </c>
      <c r="I111" s="82">
        <f t="shared" si="64"/>
        <v>0.9365918098</v>
      </c>
      <c r="J111" s="81">
        <f t="shared" si="64"/>
        <v>209</v>
      </c>
      <c r="K111" s="81">
        <f t="shared" si="64"/>
        <v>153</v>
      </c>
      <c r="L111" s="81">
        <f t="shared" si="64"/>
        <v>56</v>
      </c>
      <c r="M111" s="82">
        <f t="shared" si="64"/>
        <v>0.7320574163</v>
      </c>
      <c r="N111" s="83">
        <f t="shared" si="64"/>
        <v>21</v>
      </c>
      <c r="O111" s="81">
        <f t="shared" si="64"/>
        <v>103</v>
      </c>
      <c r="P111" s="81">
        <f t="shared" si="64"/>
        <v>71</v>
      </c>
      <c r="Q111" s="81">
        <f t="shared" si="64"/>
        <v>32</v>
      </c>
      <c r="R111" s="82">
        <f t="shared" si="64"/>
        <v>0.6893203883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6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187</v>
      </c>
      <c r="H112" s="85">
        <f t="shared" si="65"/>
        <v>32</v>
      </c>
      <c r="I112" s="86">
        <f t="shared" si="65"/>
        <v>0.8538812785</v>
      </c>
      <c r="J112" s="85">
        <f t="shared" si="65"/>
        <v>43</v>
      </c>
      <c r="K112" s="85">
        <f t="shared" si="65"/>
        <v>30</v>
      </c>
      <c r="L112" s="85">
        <f t="shared" si="65"/>
        <v>13</v>
      </c>
      <c r="M112" s="86">
        <f t="shared" si="65"/>
        <v>0.6976744186</v>
      </c>
      <c r="N112" s="87">
        <f t="shared" si="65"/>
        <v>3</v>
      </c>
      <c r="O112" s="85">
        <f t="shared" si="65"/>
        <v>20</v>
      </c>
      <c r="P112" s="85">
        <f t="shared" si="65"/>
        <v>8</v>
      </c>
      <c r="Q112" s="85">
        <f t="shared" si="65"/>
        <v>12</v>
      </c>
      <c r="R112" s="86">
        <f t="shared" si="65"/>
        <v>0.4</v>
      </c>
      <c r="S112" s="85">
        <f t="shared" si="65"/>
        <v>7</v>
      </c>
      <c r="T112" s="85">
        <f t="shared" si="65"/>
        <v>3</v>
      </c>
      <c r="U112" s="85">
        <f t="shared" si="65"/>
        <v>4</v>
      </c>
      <c r="V112" s="86">
        <f t="shared" si="65"/>
        <v>0.4285714286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204</v>
      </c>
      <c r="H113" s="89">
        <f t="shared" si="66"/>
        <v>45</v>
      </c>
      <c r="I113" s="90">
        <f t="shared" si="66"/>
        <v>0.8192771084</v>
      </c>
      <c r="J113" s="89">
        <f t="shared" si="66"/>
        <v>28</v>
      </c>
      <c r="K113" s="89">
        <f t="shared" si="66"/>
        <v>13</v>
      </c>
      <c r="L113" s="89">
        <f t="shared" si="66"/>
        <v>15</v>
      </c>
      <c r="M113" s="90">
        <f t="shared" si="66"/>
        <v>0.4642857143</v>
      </c>
      <c r="N113" s="91">
        <f t="shared" si="66"/>
        <v>9</v>
      </c>
      <c r="O113" s="89">
        <f t="shared" si="66"/>
        <v>20</v>
      </c>
      <c r="P113" s="89">
        <f t="shared" si="66"/>
        <v>10</v>
      </c>
      <c r="Q113" s="89">
        <f t="shared" si="66"/>
        <v>10</v>
      </c>
      <c r="R113" s="90">
        <f t="shared" si="66"/>
        <v>0.5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4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247</v>
      </c>
      <c r="H114" s="94">
        <f t="shared" si="67"/>
        <v>19</v>
      </c>
      <c r="I114" s="95">
        <f t="shared" si="67"/>
        <v>0.9285714286</v>
      </c>
      <c r="J114" s="94">
        <f t="shared" si="67"/>
        <v>40</v>
      </c>
      <c r="K114" s="94">
        <f t="shared" si="67"/>
        <v>12</v>
      </c>
      <c r="L114" s="94">
        <f t="shared" si="67"/>
        <v>28</v>
      </c>
      <c r="M114" s="95">
        <f t="shared" si="67"/>
        <v>0.3</v>
      </c>
      <c r="N114" s="96">
        <f t="shared" si="67"/>
        <v>3</v>
      </c>
      <c r="O114" s="94">
        <f t="shared" si="67"/>
        <v>29</v>
      </c>
      <c r="P114" s="94">
        <f t="shared" si="67"/>
        <v>11</v>
      </c>
      <c r="Q114" s="94">
        <f t="shared" si="67"/>
        <v>18</v>
      </c>
      <c r="R114" s="95">
        <f t="shared" si="67"/>
        <v>0.3793103448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4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1347</v>
      </c>
      <c r="H115" s="69">
        <f t="shared" si="68"/>
        <v>144</v>
      </c>
      <c r="I115" s="70">
        <f t="shared" si="68"/>
        <v>0.9034205231</v>
      </c>
      <c r="J115" s="69">
        <f t="shared" si="68"/>
        <v>320</v>
      </c>
      <c r="K115" s="69">
        <f t="shared" si="68"/>
        <v>208</v>
      </c>
      <c r="L115" s="69">
        <f t="shared" si="68"/>
        <v>112</v>
      </c>
      <c r="M115" s="70">
        <f t="shared" si="68"/>
        <v>0.65</v>
      </c>
      <c r="N115" s="71">
        <f t="shared" si="68"/>
        <v>36</v>
      </c>
      <c r="O115" s="69">
        <f t="shared" si="68"/>
        <v>172</v>
      </c>
      <c r="P115" s="69">
        <f t="shared" si="68"/>
        <v>100</v>
      </c>
      <c r="Q115" s="69">
        <f t="shared" si="68"/>
        <v>72</v>
      </c>
      <c r="R115" s="70">
        <f t="shared" si="68"/>
        <v>0.5813953488</v>
      </c>
      <c r="S115" s="73">
        <f t="shared" si="68"/>
        <v>7</v>
      </c>
      <c r="T115" s="73">
        <f t="shared" si="68"/>
        <v>3</v>
      </c>
      <c r="U115" s="73">
        <f t="shared" si="68"/>
        <v>4</v>
      </c>
      <c r="V115" s="70">
        <f t="shared" si="68"/>
        <v>0.4285714286</v>
      </c>
      <c r="W115" s="71">
        <f t="shared" si="68"/>
        <v>14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1847</v>
      </c>
      <c r="J123" s="8"/>
      <c r="K123" s="9"/>
      <c r="L123" s="105">
        <f>G101+K101+N101</f>
        <v>1591</v>
      </c>
      <c r="M123" s="8"/>
      <c r="N123" s="8"/>
      <c r="O123" s="9"/>
      <c r="P123" s="105">
        <f t="shared" ref="P123:P124" si="69">I123-L123</f>
        <v>256</v>
      </c>
      <c r="Q123" s="8"/>
      <c r="R123" s="9"/>
      <c r="S123" s="106">
        <f t="shared" ref="S123:S125" si="70">L123/I123</f>
        <v>0.8613968598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193</v>
      </c>
      <c r="J124" s="8"/>
      <c r="K124" s="9"/>
      <c r="L124" s="108">
        <f>P101+T101+W101</f>
        <v>117</v>
      </c>
      <c r="M124" s="8"/>
      <c r="N124" s="8"/>
      <c r="O124" s="9"/>
      <c r="P124" s="108">
        <f t="shared" si="69"/>
        <v>76</v>
      </c>
      <c r="Q124" s="8"/>
      <c r="R124" s="9"/>
      <c r="S124" s="109">
        <f t="shared" si="70"/>
        <v>0.6062176166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2040</v>
      </c>
      <c r="J125" s="8"/>
      <c r="K125" s="9"/>
      <c r="L125" s="111">
        <f>SUM(L123:L124)</f>
        <v>1708</v>
      </c>
      <c r="M125" s="8"/>
      <c r="N125" s="8"/>
      <c r="O125" s="9"/>
      <c r="P125" s="111">
        <f>SUM(P123:P124)</f>
        <v>332</v>
      </c>
      <c r="Q125" s="8"/>
      <c r="R125" s="9"/>
      <c r="S125" s="112">
        <f t="shared" si="70"/>
        <v>0.837254902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1932.0</v>
      </c>
      <c r="G131" s="120">
        <v>906.0</v>
      </c>
      <c r="H131" s="120">
        <f t="shared" ref="H131:H134" si="71">F131-G131</f>
        <v>1026</v>
      </c>
      <c r="I131" s="121">
        <f t="shared" ref="I131:I135" si="72">G131/F131</f>
        <v>0.4689440994</v>
      </c>
      <c r="J131" s="120">
        <v>424.0</v>
      </c>
      <c r="K131" s="120">
        <v>124.0</v>
      </c>
      <c r="L131" s="120">
        <f t="shared" ref="L131:L134" si="73">J131-K131</f>
        <v>300</v>
      </c>
      <c r="M131" s="121">
        <f t="shared" ref="M131:M135" si="74">K131/J131</f>
        <v>0.2924528302</v>
      </c>
    </row>
    <row r="132" ht="14.25" customHeight="1">
      <c r="E132" s="122" t="s">
        <v>70</v>
      </c>
      <c r="F132" s="122">
        <v>1317.0</v>
      </c>
      <c r="G132" s="122">
        <v>465.0</v>
      </c>
      <c r="H132" s="122">
        <f t="shared" si="71"/>
        <v>852</v>
      </c>
      <c r="I132" s="123">
        <f t="shared" si="72"/>
        <v>0.3530751708</v>
      </c>
      <c r="J132" s="122">
        <v>438.0</v>
      </c>
      <c r="K132" s="122">
        <v>80.0</v>
      </c>
      <c r="L132" s="122">
        <f t="shared" si="73"/>
        <v>358</v>
      </c>
      <c r="M132" s="123">
        <f t="shared" si="74"/>
        <v>0.1826484018</v>
      </c>
    </row>
    <row r="133" ht="14.25" customHeight="1">
      <c r="E133" s="124" t="s">
        <v>100</v>
      </c>
      <c r="F133" s="124">
        <v>1172.0</v>
      </c>
      <c r="G133" s="124">
        <v>470.0</v>
      </c>
      <c r="H133" s="124">
        <f t="shared" si="71"/>
        <v>702</v>
      </c>
      <c r="I133" s="125">
        <f t="shared" si="72"/>
        <v>0.4010238908</v>
      </c>
      <c r="J133" s="124">
        <v>329.0</v>
      </c>
      <c r="K133" s="124">
        <v>107.0</v>
      </c>
      <c r="L133" s="124">
        <f t="shared" si="73"/>
        <v>222</v>
      </c>
      <c r="M133" s="125">
        <f t="shared" si="74"/>
        <v>0.3252279635</v>
      </c>
    </row>
    <row r="134" ht="14.25" customHeight="1">
      <c r="E134" s="126" t="s">
        <v>128</v>
      </c>
      <c r="F134" s="126">
        <v>1720.0</v>
      </c>
      <c r="G134" s="126">
        <v>841.0</v>
      </c>
      <c r="H134" s="126">
        <f t="shared" si="71"/>
        <v>879</v>
      </c>
      <c r="I134" s="127">
        <f t="shared" si="72"/>
        <v>0.4889534884</v>
      </c>
      <c r="J134" s="126">
        <v>417.0</v>
      </c>
      <c r="K134" s="126">
        <v>91.0</v>
      </c>
      <c r="L134" s="126">
        <f t="shared" si="73"/>
        <v>326</v>
      </c>
      <c r="M134" s="127">
        <f t="shared" si="74"/>
        <v>0.2182254197</v>
      </c>
    </row>
    <row r="135" ht="14.25" customHeight="1">
      <c r="E135" s="128" t="s">
        <v>160</v>
      </c>
      <c r="F135" s="128">
        <f t="shared" ref="F135:H135" si="75">F131+F132+F133+F134</f>
        <v>6141</v>
      </c>
      <c r="G135" s="128">
        <f t="shared" si="75"/>
        <v>2682</v>
      </c>
      <c r="H135" s="128">
        <f t="shared" si="75"/>
        <v>3459</v>
      </c>
      <c r="I135" s="129">
        <f t="shared" si="72"/>
        <v>0.4367366878</v>
      </c>
      <c r="J135" s="128">
        <f t="shared" ref="J135:L135" si="76">J131+J132+J133+J134</f>
        <v>1608</v>
      </c>
      <c r="K135" s="128">
        <f t="shared" si="76"/>
        <v>402</v>
      </c>
      <c r="L135" s="128">
        <f t="shared" si="76"/>
        <v>1206</v>
      </c>
      <c r="M135" s="129">
        <f t="shared" si="74"/>
        <v>0.25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/>
      <c r="H8" s="21">
        <f t="shared" ref="H8:H10" si="1">F8-G8</f>
        <v>14</v>
      </c>
      <c r="I8" s="23">
        <f t="shared" ref="I8:I10" si="2">G8/F8</f>
        <v>0</v>
      </c>
      <c r="J8" s="21">
        <v>16.0</v>
      </c>
      <c r="K8" s="22"/>
      <c r="L8" s="21">
        <f t="shared" ref="L8:L9" si="3">J8-K8</f>
        <v>16</v>
      </c>
      <c r="M8" s="23">
        <f t="shared" ref="M8:M9" si="4">K8/J8</f>
        <v>0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/>
      <c r="H9" s="21">
        <f t="shared" si="1"/>
        <v>57</v>
      </c>
      <c r="I9" s="23">
        <f t="shared" si="2"/>
        <v>0</v>
      </c>
      <c r="J9" s="21">
        <v>38.0</v>
      </c>
      <c r="K9" s="22"/>
      <c r="L9" s="21">
        <f t="shared" si="3"/>
        <v>38</v>
      </c>
      <c r="M9" s="23">
        <f t="shared" si="4"/>
        <v>0</v>
      </c>
      <c r="N9" s="24"/>
      <c r="O9" s="21">
        <v>10.0</v>
      </c>
      <c r="P9" s="22"/>
      <c r="Q9" s="21">
        <f>O9-P9</f>
        <v>10</v>
      </c>
      <c r="R9" s="23">
        <f>P9/O9</f>
        <v>0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/>
      <c r="H10" s="21">
        <f t="shared" si="1"/>
        <v>28</v>
      </c>
      <c r="I10" s="23">
        <f t="shared" si="2"/>
        <v>0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/>
      <c r="Q11" s="21">
        <f>O11-P11</f>
        <v>10</v>
      </c>
      <c r="R11" s="23">
        <f>P11/O11</f>
        <v>0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/>
      <c r="H12" s="21">
        <f t="shared" ref="H12:H19" si="5">F12-G12</f>
        <v>45</v>
      </c>
      <c r="I12" s="23">
        <f t="shared" ref="I12:I19" si="6">G12/F12</f>
        <v>0</v>
      </c>
      <c r="J12" s="21">
        <v>30.0</v>
      </c>
      <c r="K12" s="22"/>
      <c r="L12" s="21">
        <f t="shared" ref="L12:L13" si="7">J12-K12</f>
        <v>30</v>
      </c>
      <c r="M12" s="23">
        <f t="shared" ref="M12:M13" si="8">K12/J12</f>
        <v>0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/>
      <c r="H13" s="21">
        <f t="shared" si="5"/>
        <v>186</v>
      </c>
      <c r="I13" s="23">
        <f t="shared" si="6"/>
        <v>0</v>
      </c>
      <c r="J13" s="21">
        <v>40.0</v>
      </c>
      <c r="K13" s="22"/>
      <c r="L13" s="21">
        <f t="shared" si="7"/>
        <v>40</v>
      </c>
      <c r="M13" s="23">
        <f t="shared" si="8"/>
        <v>0</v>
      </c>
      <c r="N13" s="24"/>
      <c r="O13" s="21">
        <v>25.0</v>
      </c>
      <c r="P13" s="22"/>
      <c r="Q13" s="21">
        <f>O13-P13</f>
        <v>25</v>
      </c>
      <c r="R13" s="23">
        <f>P13/O13</f>
        <v>0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/>
      <c r="H14" s="21">
        <f t="shared" si="5"/>
        <v>54</v>
      </c>
      <c r="I14" s="23">
        <f t="shared" si="6"/>
        <v>0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/>
      <c r="H15" s="21">
        <f t="shared" si="5"/>
        <v>30</v>
      </c>
      <c r="I15" s="23">
        <f t="shared" si="6"/>
        <v>0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/>
      <c r="H16" s="21">
        <f t="shared" si="5"/>
        <v>2</v>
      </c>
      <c r="I16" s="23">
        <f t="shared" si="6"/>
        <v>0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/>
      <c r="H17" s="21">
        <f t="shared" si="5"/>
        <v>38</v>
      </c>
      <c r="I17" s="23">
        <f t="shared" si="6"/>
        <v>0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/>
      <c r="H18" s="21">
        <f t="shared" si="5"/>
        <v>40</v>
      </c>
      <c r="I18" s="23">
        <f t="shared" si="6"/>
        <v>0</v>
      </c>
      <c r="J18" s="21"/>
      <c r="K18" s="22"/>
      <c r="L18" s="21"/>
      <c r="M18" s="23"/>
      <c r="N18" s="24"/>
      <c r="O18" s="21">
        <v>2.0</v>
      </c>
      <c r="P18" s="22"/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/>
      <c r="H19" s="21">
        <f t="shared" si="5"/>
        <v>10</v>
      </c>
      <c r="I19" s="23">
        <f t="shared" si="6"/>
        <v>0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/>
      <c r="L20" s="21">
        <f t="shared" si="9"/>
        <v>10</v>
      </c>
      <c r="M20" s="23">
        <f t="shared" si="10"/>
        <v>0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/>
      <c r="Q21" s="21">
        <f>O21-P21</f>
        <v>34</v>
      </c>
      <c r="R21" s="23">
        <f>P21/O21</f>
        <v>0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/>
      <c r="H22" s="21">
        <f t="shared" ref="H22:H26" si="11">F22-G22</f>
        <v>29</v>
      </c>
      <c r="I22" s="23">
        <f t="shared" ref="I22:I26" si="12">G22/F22</f>
        <v>0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/>
      <c r="H23" s="21">
        <f t="shared" si="11"/>
        <v>10</v>
      </c>
      <c r="I23" s="23">
        <f t="shared" si="12"/>
        <v>0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/>
      <c r="H24" s="21">
        <f t="shared" si="11"/>
        <v>8</v>
      </c>
      <c r="I24" s="23">
        <f t="shared" si="12"/>
        <v>0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/>
      <c r="H25" s="21">
        <f t="shared" si="11"/>
        <v>20</v>
      </c>
      <c r="I25" s="23">
        <f t="shared" si="12"/>
        <v>0</v>
      </c>
      <c r="J25" s="21"/>
      <c r="K25" s="22"/>
      <c r="L25" s="21"/>
      <c r="M25" s="23"/>
      <c r="N25" s="24"/>
      <c r="O25" s="21">
        <v>4.0</v>
      </c>
      <c r="P25" s="22"/>
      <c r="Q25" s="21">
        <f t="shared" ref="Q25:Q26" si="13">O25-P25</f>
        <v>4</v>
      </c>
      <c r="R25" s="23">
        <f t="shared" ref="R25:R26" si="14">P25/O25</f>
        <v>0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/>
      <c r="H26" s="21">
        <f t="shared" si="11"/>
        <v>40</v>
      </c>
      <c r="I26" s="23">
        <f t="shared" si="12"/>
        <v>0</v>
      </c>
      <c r="J26" s="21"/>
      <c r="K26" s="22"/>
      <c r="L26" s="21"/>
      <c r="M26" s="23"/>
      <c r="N26" s="24"/>
      <c r="O26" s="21">
        <v>8.0</v>
      </c>
      <c r="P26" s="22"/>
      <c r="Q26" s="21">
        <f t="shared" si="13"/>
        <v>8</v>
      </c>
      <c r="R26" s="23">
        <f t="shared" si="14"/>
        <v>0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/>
      <c r="L27" s="21">
        <f>J27-K27</f>
        <v>10</v>
      </c>
      <c r="M27" s="23">
        <f>K27/J27</f>
        <v>0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/>
      <c r="H28" s="21">
        <f t="shared" ref="H28:H30" si="15">F28-G28</f>
        <v>10</v>
      </c>
      <c r="I28" s="23">
        <f t="shared" ref="I28:I30" si="16">G28/F28</f>
        <v>0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/>
      <c r="H30" s="21">
        <f t="shared" si="15"/>
        <v>9</v>
      </c>
      <c r="I30" s="23">
        <f t="shared" si="16"/>
        <v>0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/>
      <c r="H32" s="21">
        <f t="shared" ref="H32:H36" si="17">F32-G32</f>
        <v>12</v>
      </c>
      <c r="I32" s="23">
        <f t="shared" ref="I32:I36" si="18">G32/F32</f>
        <v>0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/>
      <c r="H33" s="21">
        <f t="shared" si="17"/>
        <v>12</v>
      </c>
      <c r="I33" s="23">
        <f t="shared" si="18"/>
        <v>0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/>
      <c r="H34" s="21">
        <f t="shared" si="17"/>
        <v>30</v>
      </c>
      <c r="I34" s="23">
        <f t="shared" si="18"/>
        <v>0</v>
      </c>
      <c r="J34" s="21">
        <v>10.0</v>
      </c>
      <c r="K34" s="22"/>
      <c r="L34" s="21">
        <f t="shared" ref="L34:L35" si="19">J34-K34</f>
        <v>10</v>
      </c>
      <c r="M34" s="23">
        <f t="shared" ref="M34:M35" si="20">K34/J34</f>
        <v>0</v>
      </c>
      <c r="N34" s="24"/>
      <c r="O34" s="21"/>
      <c r="P34" s="22"/>
      <c r="Q34" s="21"/>
      <c r="R34" s="23"/>
      <c r="S34" s="21"/>
      <c r="T34" s="22"/>
      <c r="U34" s="21"/>
      <c r="V34" s="23"/>
      <c r="W34" s="22"/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/>
      <c r="H35" s="21">
        <f t="shared" si="17"/>
        <v>10</v>
      </c>
      <c r="I35" s="23">
        <f t="shared" si="18"/>
        <v>0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/>
      <c r="H36" s="21">
        <f t="shared" si="17"/>
        <v>14</v>
      </c>
      <c r="I36" s="23">
        <f t="shared" si="18"/>
        <v>0</v>
      </c>
      <c r="J36" s="21"/>
      <c r="K36" s="22"/>
      <c r="L36" s="21"/>
      <c r="M36" s="23"/>
      <c r="N36" s="24"/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/>
      <c r="L37" s="21">
        <f>J37-K37</f>
        <v>20</v>
      </c>
      <c r="M37" s="23">
        <f>K37/J37</f>
        <v>0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/>
      <c r="H38" s="21">
        <f>F38-G38</f>
        <v>9</v>
      </c>
      <c r="I38" s="23">
        <f>G38/F38</f>
        <v>0</v>
      </c>
      <c r="J38" s="21"/>
      <c r="K38" s="22"/>
      <c r="L38" s="21"/>
      <c r="M38" s="23"/>
      <c r="N38" s="24"/>
      <c r="O38" s="21">
        <v>4.0</v>
      </c>
      <c r="P38" s="22"/>
      <c r="Q38" s="21">
        <f>O38-P38</f>
        <v>4</v>
      </c>
      <c r="R38" s="23">
        <f>P38/O38</f>
        <v>0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/>
      <c r="L39" s="21">
        <f>J39-K39</f>
        <v>10</v>
      </c>
      <c r="M39" s="23">
        <f>K39/J39</f>
        <v>0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/>
      <c r="H40" s="21">
        <f t="shared" ref="H40:H60" si="21">F40-G40</f>
        <v>10</v>
      </c>
      <c r="I40" s="23">
        <f t="shared" ref="I40:I60" si="22">G40/F40</f>
        <v>0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/>
      <c r="H41" s="21">
        <f t="shared" si="21"/>
        <v>6</v>
      </c>
      <c r="I41" s="23">
        <f t="shared" si="22"/>
        <v>0</v>
      </c>
      <c r="J41" s="21">
        <v>4.0</v>
      </c>
      <c r="K41" s="22"/>
      <c r="L41" s="21">
        <f>J41-K41</f>
        <v>4</v>
      </c>
      <c r="M41" s="23">
        <f>K41/J41</f>
        <v>0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/>
      <c r="H42" s="21">
        <f t="shared" si="21"/>
        <v>5</v>
      </c>
      <c r="I42" s="23">
        <f t="shared" si="22"/>
        <v>0</v>
      </c>
      <c r="J42" s="21"/>
      <c r="K42" s="22"/>
      <c r="L42" s="21" t="s">
        <v>28</v>
      </c>
      <c r="M42" s="23"/>
      <c r="N42" s="24"/>
      <c r="O42" s="21">
        <v>3.0</v>
      </c>
      <c r="P42" s="22"/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/>
      <c r="H43" s="21">
        <f t="shared" si="21"/>
        <v>10</v>
      </c>
      <c r="I43" s="23">
        <f t="shared" si="22"/>
        <v>0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0</v>
      </c>
      <c r="H44" s="34">
        <f t="shared" si="21"/>
        <v>757</v>
      </c>
      <c r="I44" s="35">
        <f t="shared" si="22"/>
        <v>0</v>
      </c>
      <c r="J44" s="34">
        <f t="shared" ref="J44:K44" si="24">SUM(J8:J43)</f>
        <v>209</v>
      </c>
      <c r="K44" s="34">
        <f t="shared" si="24"/>
        <v>0</v>
      </c>
      <c r="L44" s="34">
        <f>J44-K44</f>
        <v>209</v>
      </c>
      <c r="M44" s="35">
        <f>K44/J44</f>
        <v>0</v>
      </c>
      <c r="N44" s="36">
        <f t="shared" ref="N44:Q44" si="25">SUM(N8:N43)</f>
        <v>0</v>
      </c>
      <c r="O44" s="34">
        <f t="shared" si="25"/>
        <v>103</v>
      </c>
      <c r="P44" s="34">
        <f t="shared" si="25"/>
        <v>0</v>
      </c>
      <c r="Q44" s="34">
        <f t="shared" si="25"/>
        <v>103</v>
      </c>
      <c r="R44" s="35">
        <f t="shared" ref="R44:R46" si="27">P44/O44</f>
        <v>0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0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/>
      <c r="H45" s="42">
        <f t="shared" si="21"/>
        <v>8</v>
      </c>
      <c r="I45" s="44">
        <f t="shared" si="22"/>
        <v>0</v>
      </c>
      <c r="J45" s="42"/>
      <c r="K45" s="43"/>
      <c r="L45" s="42"/>
      <c r="M45" s="44"/>
      <c r="N45" s="45"/>
      <c r="O45" s="42">
        <v>7.0</v>
      </c>
      <c r="P45" s="43"/>
      <c r="Q45" s="42">
        <f t="shared" ref="Q45:Q46" si="28">O45-P45</f>
        <v>7</v>
      </c>
      <c r="R45" s="44">
        <f t="shared" si="27"/>
        <v>0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/>
      <c r="H46" s="42">
        <f t="shared" si="21"/>
        <v>10</v>
      </c>
      <c r="I46" s="44">
        <f t="shared" si="22"/>
        <v>0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/>
      <c r="H47" s="42">
        <f t="shared" si="21"/>
        <v>10</v>
      </c>
      <c r="I47" s="44">
        <f t="shared" si="22"/>
        <v>0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/>
      <c r="H48" s="42">
        <f t="shared" si="21"/>
        <v>10</v>
      </c>
      <c r="I48" s="44">
        <f t="shared" si="22"/>
        <v>0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/>
      <c r="H49" s="42">
        <f t="shared" si="21"/>
        <v>10</v>
      </c>
      <c r="I49" s="44">
        <f t="shared" si="22"/>
        <v>0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/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/>
      <c r="H51" s="42">
        <f t="shared" si="21"/>
        <v>10</v>
      </c>
      <c r="I51" s="44">
        <f t="shared" si="22"/>
        <v>0</v>
      </c>
      <c r="J51" s="42">
        <v>10.0</v>
      </c>
      <c r="K51" s="43"/>
      <c r="L51" s="42">
        <f t="shared" ref="L51:L52" si="29">J51-K51</f>
        <v>10</v>
      </c>
      <c r="M51" s="44">
        <f t="shared" ref="M51:M52" si="30">K51/J51</f>
        <v>0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/>
      <c r="H52" s="42">
        <f t="shared" si="21"/>
        <v>3</v>
      </c>
      <c r="I52" s="44">
        <f t="shared" si="22"/>
        <v>0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/>
      <c r="H53" s="42">
        <f t="shared" si="21"/>
        <v>12</v>
      </c>
      <c r="I53" s="44">
        <f t="shared" si="22"/>
        <v>0</v>
      </c>
      <c r="J53" s="42"/>
      <c r="K53" s="43"/>
      <c r="L53" s="42"/>
      <c r="M53" s="44"/>
      <c r="N53" s="45"/>
      <c r="O53" s="42">
        <v>1.0</v>
      </c>
      <c r="P53" s="43"/>
      <c r="Q53" s="42">
        <f>O53-P53</f>
        <v>1</v>
      </c>
      <c r="R53" s="44">
        <f>P53/O53</f>
        <v>0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/>
      <c r="H54" s="42">
        <f t="shared" si="21"/>
        <v>40</v>
      </c>
      <c r="I54" s="44">
        <f t="shared" si="22"/>
        <v>0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/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/>
      <c r="H56" s="42">
        <f t="shared" si="21"/>
        <v>10</v>
      </c>
      <c r="I56" s="44">
        <f t="shared" si="22"/>
        <v>0</v>
      </c>
      <c r="J56" s="42"/>
      <c r="K56" s="43"/>
      <c r="L56" s="42"/>
      <c r="M56" s="44"/>
      <c r="N56" s="45"/>
      <c r="O56" s="42">
        <v>2.0</v>
      </c>
      <c r="P56" s="43"/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>
        <v>2.0</v>
      </c>
      <c r="U56" s="42">
        <f>S56-T56</f>
        <v>0</v>
      </c>
      <c r="V56" s="44">
        <f>T56/S56</f>
        <v>1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/>
      <c r="H57" s="42">
        <f t="shared" si="21"/>
        <v>40</v>
      </c>
      <c r="I57" s="44">
        <f t="shared" si="22"/>
        <v>0</v>
      </c>
      <c r="J57" s="42">
        <v>20.0</v>
      </c>
      <c r="K57" s="43"/>
      <c r="L57" s="42">
        <f>J57-K57</f>
        <v>20</v>
      </c>
      <c r="M57" s="44">
        <f>K57/J57</f>
        <v>0</v>
      </c>
      <c r="N57" s="45"/>
      <c r="O57" s="42">
        <v>5.0</v>
      </c>
      <c r="P57" s="43"/>
      <c r="Q57" s="42">
        <f t="shared" si="31"/>
        <v>5</v>
      </c>
      <c r="R57" s="44">
        <f t="shared" si="32"/>
        <v>0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/>
      <c r="H58" s="42">
        <f t="shared" si="21"/>
        <v>10</v>
      </c>
      <c r="I58" s="44">
        <f t="shared" si="22"/>
        <v>0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/>
      <c r="H59" s="42">
        <f t="shared" si="21"/>
        <v>5</v>
      </c>
      <c r="I59" s="44">
        <f t="shared" si="22"/>
        <v>0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/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/>
      <c r="H60" s="42">
        <f t="shared" si="21"/>
        <v>20</v>
      </c>
      <c r="I60" s="44">
        <f t="shared" si="22"/>
        <v>0</v>
      </c>
      <c r="J60" s="42"/>
      <c r="K60" s="43"/>
      <c r="L60" s="42"/>
      <c r="M60" s="44"/>
      <c r="N60" s="45"/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/>
      <c r="L61" s="42">
        <f>J61-K61</f>
        <v>10</v>
      </c>
      <c r="M61" s="44">
        <f>K61/J61</f>
        <v>0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/>
      <c r="H62" s="42">
        <f>F62-G62</f>
        <v>10</v>
      </c>
      <c r="I62" s="44">
        <f t="shared" ref="I62:I95" si="34">G62/F62</f>
        <v>0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0</v>
      </c>
      <c r="H63" s="34">
        <f t="shared" si="33"/>
        <v>219</v>
      </c>
      <c r="I63" s="35">
        <f t="shared" si="34"/>
        <v>0</v>
      </c>
      <c r="J63" s="34">
        <f t="shared" ref="J63:L63" si="35">SUM(J45:J62)</f>
        <v>43</v>
      </c>
      <c r="K63" s="34">
        <f t="shared" si="35"/>
        <v>0</v>
      </c>
      <c r="L63" s="34">
        <f t="shared" si="35"/>
        <v>43</v>
      </c>
      <c r="M63" s="35">
        <f>K63/J63</f>
        <v>0</v>
      </c>
      <c r="N63" s="36">
        <f t="shared" ref="N63:P63" si="36">SUM(N45:N62)</f>
        <v>0</v>
      </c>
      <c r="O63" s="34">
        <f t="shared" si="36"/>
        <v>20</v>
      </c>
      <c r="P63" s="34">
        <f t="shared" si="36"/>
        <v>0</v>
      </c>
      <c r="Q63" s="34">
        <f t="shared" ref="Q63:Q64" si="38">O63-P63</f>
        <v>20</v>
      </c>
      <c r="R63" s="35">
        <f t="shared" ref="R63:R64" si="39">P63/O63</f>
        <v>0</v>
      </c>
      <c r="S63" s="34">
        <f t="shared" ref="S63:T63" si="37">SUM(S45:S62)</f>
        <v>7</v>
      </c>
      <c r="T63" s="34">
        <f t="shared" si="37"/>
        <v>7</v>
      </c>
      <c r="U63" s="34">
        <f>S63-T63</f>
        <v>0</v>
      </c>
      <c r="V63" s="35">
        <f>T63/S63</f>
        <v>1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/>
      <c r="H64" s="51">
        <f t="shared" ref="H64:H81" si="40">F64-G64</f>
        <v>20</v>
      </c>
      <c r="I64" s="53">
        <f t="shared" si="34"/>
        <v>0</v>
      </c>
      <c r="J64" s="51"/>
      <c r="K64" s="52"/>
      <c r="L64" s="51"/>
      <c r="M64" s="53"/>
      <c r="N64" s="54"/>
      <c r="O64" s="51">
        <v>3.0</v>
      </c>
      <c r="P64" s="52"/>
      <c r="Q64" s="51">
        <f t="shared" si="38"/>
        <v>3</v>
      </c>
      <c r="R64" s="53">
        <f t="shared" si="39"/>
        <v>0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/>
      <c r="H65" s="51">
        <f t="shared" si="40"/>
        <v>10</v>
      </c>
      <c r="I65" s="53">
        <f t="shared" si="34"/>
        <v>0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/>
      <c r="H66" s="51">
        <f t="shared" si="40"/>
        <v>10</v>
      </c>
      <c r="I66" s="53">
        <f t="shared" si="34"/>
        <v>0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/>
      <c r="H67" s="51">
        <f t="shared" si="40"/>
        <v>20</v>
      </c>
      <c r="I67" s="53">
        <f t="shared" si="34"/>
        <v>0</v>
      </c>
      <c r="J67" s="51"/>
      <c r="K67" s="52"/>
      <c r="L67" s="51"/>
      <c r="M67" s="53"/>
      <c r="N67" s="54"/>
      <c r="O67" s="51">
        <v>2.0</v>
      </c>
      <c r="P67" s="52"/>
      <c r="Q67" s="51">
        <f>O67-P67</f>
        <v>2</v>
      </c>
      <c r="R67" s="53">
        <f>P67/O67</f>
        <v>0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/>
      <c r="H68" s="51">
        <f t="shared" si="40"/>
        <v>10</v>
      </c>
      <c r="I68" s="53">
        <f t="shared" si="34"/>
        <v>0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/>
      <c r="H69" s="51">
        <f t="shared" si="40"/>
        <v>10</v>
      </c>
      <c r="I69" s="53">
        <f t="shared" si="34"/>
        <v>0</v>
      </c>
      <c r="J69" s="51"/>
      <c r="K69" s="52"/>
      <c r="L69" s="51"/>
      <c r="M69" s="53"/>
      <c r="N69" s="54"/>
      <c r="O69" s="51">
        <v>2.0</v>
      </c>
      <c r="P69" s="52"/>
      <c r="Q69" s="51">
        <f>O69-P69</f>
        <v>2</v>
      </c>
      <c r="R69" s="53">
        <f>P69/O69</f>
        <v>0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/>
      <c r="H70" s="51">
        <f t="shared" si="40"/>
        <v>14</v>
      </c>
      <c r="I70" s="53">
        <f t="shared" si="34"/>
        <v>0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/>
      <c r="H71" s="51">
        <f t="shared" si="40"/>
        <v>8</v>
      </c>
      <c r="I71" s="53">
        <f t="shared" si="34"/>
        <v>0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/>
      <c r="H72" s="51">
        <f t="shared" si="40"/>
        <v>8</v>
      </c>
      <c r="I72" s="53">
        <f t="shared" si="34"/>
        <v>0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/>
      <c r="H73" s="51">
        <f t="shared" si="40"/>
        <v>20</v>
      </c>
      <c r="I73" s="53">
        <f t="shared" si="34"/>
        <v>0</v>
      </c>
      <c r="J73" s="51"/>
      <c r="K73" s="52"/>
      <c r="L73" s="51"/>
      <c r="M73" s="53"/>
      <c r="N73" s="54"/>
      <c r="O73" s="51">
        <v>1.0</v>
      </c>
      <c r="P73" s="52"/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/>
      <c r="H74" s="51">
        <f t="shared" si="40"/>
        <v>6</v>
      </c>
      <c r="I74" s="53">
        <f t="shared" si="34"/>
        <v>0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/>
      <c r="H75" s="51">
        <f t="shared" si="40"/>
        <v>6</v>
      </c>
      <c r="I75" s="53">
        <f t="shared" si="34"/>
        <v>0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/>
      <c r="H76" s="51">
        <f t="shared" si="40"/>
        <v>8</v>
      </c>
      <c r="I76" s="53">
        <f t="shared" si="34"/>
        <v>0</v>
      </c>
      <c r="J76" s="51">
        <v>20.0</v>
      </c>
      <c r="K76" s="52"/>
      <c r="L76" s="51">
        <f>J76-K76</f>
        <v>20</v>
      </c>
      <c r="M76" s="53">
        <f>K76/J76</f>
        <v>0</v>
      </c>
      <c r="N76" s="54"/>
      <c r="O76" s="51">
        <v>6.0</v>
      </c>
      <c r="P76" s="52"/>
      <c r="Q76" s="51">
        <f t="shared" ref="Q76:Q77" si="43">O76-P76</f>
        <v>6</v>
      </c>
      <c r="R76" s="53">
        <f t="shared" ref="R76:R77" si="44">P76/O76</f>
        <v>0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/>
      <c r="H77" s="51">
        <f t="shared" si="40"/>
        <v>19</v>
      </c>
      <c r="I77" s="53">
        <f t="shared" si="34"/>
        <v>0</v>
      </c>
      <c r="J77" s="51"/>
      <c r="K77" s="52"/>
      <c r="L77" s="51"/>
      <c r="M77" s="53"/>
      <c r="N77" s="54"/>
      <c r="O77" s="51">
        <v>2.0</v>
      </c>
      <c r="P77" s="52"/>
      <c r="Q77" s="51">
        <f t="shared" si="43"/>
        <v>2</v>
      </c>
      <c r="R77" s="53">
        <f t="shared" si="44"/>
        <v>0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/>
      <c r="H78" s="51">
        <f t="shared" si="40"/>
        <v>10</v>
      </c>
      <c r="I78" s="53">
        <f t="shared" si="34"/>
        <v>0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/>
      <c r="H79" s="51">
        <f t="shared" si="40"/>
        <v>30</v>
      </c>
      <c r="I79" s="53">
        <f t="shared" si="34"/>
        <v>0</v>
      </c>
      <c r="J79" s="51"/>
      <c r="K79" s="52"/>
      <c r="L79" s="51"/>
      <c r="M79" s="53"/>
      <c r="N79" s="54"/>
      <c r="O79" s="51">
        <v>2.0</v>
      </c>
      <c r="P79" s="52"/>
      <c r="Q79" s="51">
        <f>O79-P79</f>
        <v>2</v>
      </c>
      <c r="R79" s="53">
        <f>P79/O79</f>
        <v>0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/>
      <c r="H80" s="51">
        <f t="shared" si="40"/>
        <v>10</v>
      </c>
      <c r="I80" s="53">
        <f t="shared" si="34"/>
        <v>0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/>
      <c r="H81" s="51">
        <f t="shared" si="40"/>
        <v>30</v>
      </c>
      <c r="I81" s="53">
        <f t="shared" si="34"/>
        <v>0</v>
      </c>
      <c r="J81" s="51"/>
      <c r="K81" s="52"/>
      <c r="L81" s="51"/>
      <c r="M81" s="53"/>
      <c r="N81" s="54"/>
      <c r="O81" s="51">
        <v>2.0</v>
      </c>
      <c r="P81" s="52"/>
      <c r="Q81" s="51">
        <f t="shared" ref="Q81:Q83" si="48">O81-P81</f>
        <v>2</v>
      </c>
      <c r="R81" s="53">
        <f t="shared" ref="R81:R83" si="49">P81/O81</f>
        <v>0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0</v>
      </c>
      <c r="H82" s="34">
        <f t="shared" si="45"/>
        <v>249</v>
      </c>
      <c r="I82" s="35">
        <f t="shared" si="34"/>
        <v>0</v>
      </c>
      <c r="J82" s="34">
        <f t="shared" ref="J82:K82" si="46">SUM(J64:J81)</f>
        <v>28</v>
      </c>
      <c r="K82" s="34">
        <f t="shared" si="46"/>
        <v>0</v>
      </c>
      <c r="L82" s="34">
        <f>J82-K82</f>
        <v>28</v>
      </c>
      <c r="M82" s="35">
        <f>K82/J82</f>
        <v>0</v>
      </c>
      <c r="N82" s="36">
        <f t="shared" ref="N82:P82" si="47">SUM(N64:N81)</f>
        <v>0</v>
      </c>
      <c r="O82" s="34">
        <f t="shared" si="47"/>
        <v>20</v>
      </c>
      <c r="P82" s="34">
        <f t="shared" si="47"/>
        <v>0</v>
      </c>
      <c r="Q82" s="34">
        <f t="shared" si="48"/>
        <v>20</v>
      </c>
      <c r="R82" s="35">
        <f t="shared" si="49"/>
        <v>0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3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/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/>
      <c r="Q83" s="63">
        <f t="shared" si="48"/>
        <v>2</v>
      </c>
      <c r="R83" s="65">
        <f t="shared" si="49"/>
        <v>0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/>
      <c r="H84" s="63">
        <f t="shared" si="51"/>
        <v>28</v>
      </c>
      <c r="I84" s="65">
        <f t="shared" si="34"/>
        <v>0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/>
      <c r="H85" s="63">
        <f t="shared" si="51"/>
        <v>5</v>
      </c>
      <c r="I85" s="65">
        <f t="shared" si="34"/>
        <v>0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/>
      <c r="H86" s="63">
        <f t="shared" si="51"/>
        <v>63</v>
      </c>
      <c r="I86" s="65">
        <f t="shared" si="34"/>
        <v>0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/>
      <c r="H87" s="63">
        <f t="shared" si="51"/>
        <v>15</v>
      </c>
      <c r="I87" s="65">
        <f t="shared" si="34"/>
        <v>0</v>
      </c>
      <c r="J87" s="63"/>
      <c r="K87" s="64"/>
      <c r="L87" s="63"/>
      <c r="M87" s="65"/>
      <c r="N87" s="66"/>
      <c r="O87" s="63">
        <v>1.0</v>
      </c>
      <c r="P87" s="64"/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/>
      <c r="H88" s="63">
        <f t="shared" si="51"/>
        <v>52</v>
      </c>
      <c r="I88" s="65">
        <f t="shared" si="34"/>
        <v>0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/>
      <c r="Q88" s="63">
        <f t="shared" si="52"/>
        <v>5</v>
      </c>
      <c r="R88" s="65">
        <f t="shared" si="53"/>
        <v>0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/>
      <c r="H89" s="63">
        <f t="shared" si="51"/>
        <v>7</v>
      </c>
      <c r="I89" s="65">
        <f t="shared" si="34"/>
        <v>0</v>
      </c>
      <c r="J89" s="63"/>
      <c r="K89" s="64"/>
      <c r="L89" s="63"/>
      <c r="M89" s="65"/>
      <c r="N89" s="66"/>
      <c r="O89" s="63">
        <v>10.0</v>
      </c>
      <c r="P89" s="64"/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/>
      <c r="H90" s="63">
        <f t="shared" si="51"/>
        <v>28</v>
      </c>
      <c r="I90" s="65">
        <f t="shared" si="34"/>
        <v>0</v>
      </c>
      <c r="J90" s="63"/>
      <c r="K90" s="64"/>
      <c r="L90" s="63"/>
      <c r="M90" s="65"/>
      <c r="N90" s="66"/>
      <c r="O90" s="63">
        <v>7.0</v>
      </c>
      <c r="P90" s="64"/>
      <c r="Q90" s="63">
        <f t="shared" si="52"/>
        <v>7</v>
      </c>
      <c r="R90" s="65">
        <f t="shared" si="53"/>
        <v>0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/>
      <c r="H91" s="63">
        <f t="shared" si="51"/>
        <v>10</v>
      </c>
      <c r="I91" s="65">
        <f t="shared" si="34"/>
        <v>0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/>
      <c r="H92" s="63">
        <f t="shared" si="51"/>
        <v>10</v>
      </c>
      <c r="I92" s="65">
        <f t="shared" si="34"/>
        <v>0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/>
      <c r="H93" s="63">
        <f t="shared" si="51"/>
        <v>10</v>
      </c>
      <c r="I93" s="65">
        <f t="shared" si="34"/>
        <v>0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/>
      <c r="H94" s="63">
        <f t="shared" si="51"/>
        <v>10</v>
      </c>
      <c r="I94" s="65">
        <f t="shared" si="34"/>
        <v>0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/>
      <c r="H95" s="63">
        <f t="shared" si="51"/>
        <v>9</v>
      </c>
      <c r="I95" s="65">
        <f t="shared" si="34"/>
        <v>0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/>
      <c r="L96" s="63">
        <f>J96-K96</f>
        <v>10</v>
      </c>
      <c r="M96" s="65">
        <f>K96/J96</f>
        <v>0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/>
      <c r="H97" s="63">
        <f>F97-G97</f>
        <v>9</v>
      </c>
      <c r="I97" s="65">
        <f>G97/F97</f>
        <v>0</v>
      </c>
      <c r="J97" s="63"/>
      <c r="K97" s="64"/>
      <c r="L97" s="63"/>
      <c r="M97" s="65"/>
      <c r="N97" s="66"/>
      <c r="O97" s="63">
        <v>2.0</v>
      </c>
      <c r="P97" s="64"/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/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/>
      <c r="H99" s="63">
        <f>F99-G99</f>
        <v>8</v>
      </c>
      <c r="I99" s="65">
        <f t="shared" ref="I99:I101" si="55">G99/F99</f>
        <v>0</v>
      </c>
      <c r="J99" s="63"/>
      <c r="K99" s="64"/>
      <c r="L99" s="63"/>
      <c r="M99" s="65"/>
      <c r="N99" s="66"/>
      <c r="O99" s="63">
        <v>2.0</v>
      </c>
      <c r="P99" s="64"/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0</v>
      </c>
      <c r="H100" s="69">
        <f t="shared" si="54"/>
        <v>266</v>
      </c>
      <c r="I100" s="70">
        <f t="shared" si="55"/>
        <v>0</v>
      </c>
      <c r="J100" s="69">
        <f t="shared" ref="J100:K100" si="56">SUM(J83:J99)</f>
        <v>40</v>
      </c>
      <c r="K100" s="69">
        <f t="shared" si="56"/>
        <v>0</v>
      </c>
      <c r="L100" s="69">
        <f>J100-K100</f>
        <v>40</v>
      </c>
      <c r="M100" s="70">
        <f t="shared" ref="M100:M101" si="61">K100/J100</f>
        <v>0</v>
      </c>
      <c r="N100" s="71">
        <f t="shared" ref="N100:Q100" si="57">SUM(N83:N99)</f>
        <v>0</v>
      </c>
      <c r="O100" s="69">
        <f t="shared" si="57"/>
        <v>29</v>
      </c>
      <c r="P100" s="69">
        <f t="shared" si="57"/>
        <v>0</v>
      </c>
      <c r="Q100" s="69">
        <f t="shared" si="57"/>
        <v>29</v>
      </c>
      <c r="R100" s="70">
        <f t="shared" si="58"/>
        <v>0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0</v>
      </c>
      <c r="H101" s="69">
        <f t="shared" si="59"/>
        <v>1491</v>
      </c>
      <c r="I101" s="70">
        <f t="shared" si="55"/>
        <v>0</v>
      </c>
      <c r="J101" s="69">
        <f t="shared" ref="J101:L101" si="60">J44+J63+J82+J100</f>
        <v>320</v>
      </c>
      <c r="K101" s="69">
        <f t="shared" si="60"/>
        <v>0</v>
      </c>
      <c r="L101" s="69">
        <f t="shared" si="60"/>
        <v>320</v>
      </c>
      <c r="M101" s="70">
        <f t="shared" si="61"/>
        <v>0</v>
      </c>
      <c r="N101" s="71">
        <f t="shared" ref="N101:Q101" si="62">N44+N63+N82+N100</f>
        <v>0</v>
      </c>
      <c r="O101" s="69">
        <f t="shared" si="62"/>
        <v>172</v>
      </c>
      <c r="P101" s="69">
        <f t="shared" si="62"/>
        <v>0</v>
      </c>
      <c r="Q101" s="69">
        <f t="shared" si="62"/>
        <v>172</v>
      </c>
      <c r="R101" s="70">
        <f t="shared" si="58"/>
        <v>0</v>
      </c>
      <c r="S101" s="73">
        <f t="shared" ref="S101:U101" si="63">S44+S63+S82</f>
        <v>7</v>
      </c>
      <c r="T101" s="73">
        <f t="shared" si="63"/>
        <v>7</v>
      </c>
      <c r="U101" s="73">
        <f t="shared" si="63"/>
        <v>0</v>
      </c>
      <c r="V101" s="70">
        <f>T101/S101</f>
        <v>1</v>
      </c>
      <c r="W101" s="71">
        <f>W44+W63+W82+W100</f>
        <v>3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0</v>
      </c>
      <c r="H111" s="81">
        <f t="shared" si="64"/>
        <v>757</v>
      </c>
      <c r="I111" s="82">
        <f t="shared" si="64"/>
        <v>0</v>
      </c>
      <c r="J111" s="81">
        <f t="shared" si="64"/>
        <v>209</v>
      </c>
      <c r="K111" s="81">
        <f t="shared" si="64"/>
        <v>0</v>
      </c>
      <c r="L111" s="81">
        <f t="shared" si="64"/>
        <v>209</v>
      </c>
      <c r="M111" s="82">
        <f t="shared" si="64"/>
        <v>0</v>
      </c>
      <c r="N111" s="83">
        <f t="shared" si="64"/>
        <v>0</v>
      </c>
      <c r="O111" s="81">
        <f t="shared" si="64"/>
        <v>103</v>
      </c>
      <c r="P111" s="81">
        <f t="shared" si="64"/>
        <v>0</v>
      </c>
      <c r="Q111" s="81">
        <f t="shared" si="64"/>
        <v>103</v>
      </c>
      <c r="R111" s="82">
        <f t="shared" si="64"/>
        <v>0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0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0</v>
      </c>
      <c r="H112" s="85">
        <f t="shared" si="65"/>
        <v>219</v>
      </c>
      <c r="I112" s="86">
        <f t="shared" si="65"/>
        <v>0</v>
      </c>
      <c r="J112" s="85">
        <f t="shared" si="65"/>
        <v>43</v>
      </c>
      <c r="K112" s="85">
        <f t="shared" si="65"/>
        <v>0</v>
      </c>
      <c r="L112" s="85">
        <f t="shared" si="65"/>
        <v>43</v>
      </c>
      <c r="M112" s="86">
        <f t="shared" si="65"/>
        <v>0</v>
      </c>
      <c r="N112" s="87">
        <f t="shared" si="65"/>
        <v>0</v>
      </c>
      <c r="O112" s="85">
        <f t="shared" si="65"/>
        <v>20</v>
      </c>
      <c r="P112" s="85">
        <f t="shared" si="65"/>
        <v>0</v>
      </c>
      <c r="Q112" s="85">
        <f t="shared" si="65"/>
        <v>20</v>
      </c>
      <c r="R112" s="86">
        <f t="shared" si="65"/>
        <v>0</v>
      </c>
      <c r="S112" s="85">
        <f t="shared" si="65"/>
        <v>7</v>
      </c>
      <c r="T112" s="85">
        <f t="shared" si="65"/>
        <v>7</v>
      </c>
      <c r="U112" s="85">
        <f t="shared" si="65"/>
        <v>0</v>
      </c>
      <c r="V112" s="86">
        <f t="shared" si="65"/>
        <v>1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0</v>
      </c>
      <c r="H113" s="89">
        <f t="shared" si="66"/>
        <v>249</v>
      </c>
      <c r="I113" s="90">
        <f t="shared" si="66"/>
        <v>0</v>
      </c>
      <c r="J113" s="89">
        <f t="shared" si="66"/>
        <v>28</v>
      </c>
      <c r="K113" s="89">
        <f t="shared" si="66"/>
        <v>0</v>
      </c>
      <c r="L113" s="89">
        <f t="shared" si="66"/>
        <v>28</v>
      </c>
      <c r="M113" s="90">
        <f t="shared" si="66"/>
        <v>0</v>
      </c>
      <c r="N113" s="91">
        <f t="shared" si="66"/>
        <v>0</v>
      </c>
      <c r="O113" s="89">
        <f t="shared" si="66"/>
        <v>20</v>
      </c>
      <c r="P113" s="89">
        <f t="shared" si="66"/>
        <v>0</v>
      </c>
      <c r="Q113" s="89">
        <f t="shared" si="66"/>
        <v>20</v>
      </c>
      <c r="R113" s="90">
        <f t="shared" si="66"/>
        <v>0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3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0</v>
      </c>
      <c r="H114" s="94">
        <f t="shared" si="67"/>
        <v>266</v>
      </c>
      <c r="I114" s="95">
        <f t="shared" si="67"/>
        <v>0</v>
      </c>
      <c r="J114" s="94">
        <f t="shared" si="67"/>
        <v>40</v>
      </c>
      <c r="K114" s="94">
        <f t="shared" si="67"/>
        <v>0</v>
      </c>
      <c r="L114" s="94">
        <f t="shared" si="67"/>
        <v>40</v>
      </c>
      <c r="M114" s="95">
        <f t="shared" si="67"/>
        <v>0</v>
      </c>
      <c r="N114" s="96">
        <f t="shared" si="67"/>
        <v>0</v>
      </c>
      <c r="O114" s="94">
        <f t="shared" si="67"/>
        <v>29</v>
      </c>
      <c r="P114" s="94">
        <f t="shared" si="67"/>
        <v>0</v>
      </c>
      <c r="Q114" s="94">
        <f t="shared" si="67"/>
        <v>29</v>
      </c>
      <c r="R114" s="95">
        <f t="shared" si="67"/>
        <v>0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0</v>
      </c>
      <c r="H115" s="69">
        <f t="shared" si="68"/>
        <v>1491</v>
      </c>
      <c r="I115" s="70">
        <f t="shared" si="68"/>
        <v>0</v>
      </c>
      <c r="J115" s="69">
        <f t="shared" si="68"/>
        <v>320</v>
      </c>
      <c r="K115" s="69">
        <f t="shared" si="68"/>
        <v>0</v>
      </c>
      <c r="L115" s="69">
        <f t="shared" si="68"/>
        <v>320</v>
      </c>
      <c r="M115" s="70">
        <f t="shared" si="68"/>
        <v>0</v>
      </c>
      <c r="N115" s="71">
        <f t="shared" si="68"/>
        <v>0</v>
      </c>
      <c r="O115" s="69">
        <f t="shared" si="68"/>
        <v>172</v>
      </c>
      <c r="P115" s="69">
        <f t="shared" si="68"/>
        <v>0</v>
      </c>
      <c r="Q115" s="69">
        <f t="shared" si="68"/>
        <v>172</v>
      </c>
      <c r="R115" s="70">
        <f t="shared" si="68"/>
        <v>0</v>
      </c>
      <c r="S115" s="73">
        <f t="shared" si="68"/>
        <v>7</v>
      </c>
      <c r="T115" s="73">
        <f t="shared" si="68"/>
        <v>7</v>
      </c>
      <c r="U115" s="73">
        <f t="shared" si="68"/>
        <v>0</v>
      </c>
      <c r="V115" s="70">
        <f t="shared" si="68"/>
        <v>1</v>
      </c>
      <c r="W115" s="71">
        <f t="shared" si="68"/>
        <v>3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1811</v>
      </c>
      <c r="J123" s="8"/>
      <c r="K123" s="9"/>
      <c r="L123" s="105">
        <f>G101+K101+N101</f>
        <v>0</v>
      </c>
      <c r="M123" s="8"/>
      <c r="N123" s="8"/>
      <c r="O123" s="9"/>
      <c r="P123" s="105">
        <f t="shared" ref="P123:P124" si="69">I123-L123</f>
        <v>1811</v>
      </c>
      <c r="Q123" s="8"/>
      <c r="R123" s="9"/>
      <c r="S123" s="106">
        <f t="shared" ref="S123:S125" si="70">L123/I123</f>
        <v>0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182</v>
      </c>
      <c r="J124" s="8"/>
      <c r="K124" s="9"/>
      <c r="L124" s="108">
        <f>P101+T101+W101</f>
        <v>10</v>
      </c>
      <c r="M124" s="8"/>
      <c r="N124" s="8"/>
      <c r="O124" s="9"/>
      <c r="P124" s="108">
        <f t="shared" si="69"/>
        <v>172</v>
      </c>
      <c r="Q124" s="8"/>
      <c r="R124" s="9"/>
      <c r="S124" s="109">
        <f t="shared" si="70"/>
        <v>0.05494505495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1993</v>
      </c>
      <c r="J125" s="8"/>
      <c r="K125" s="9"/>
      <c r="L125" s="111">
        <f>SUM(L123:L124)</f>
        <v>10</v>
      </c>
      <c r="M125" s="8"/>
      <c r="N125" s="8"/>
      <c r="O125" s="9"/>
      <c r="P125" s="111">
        <f>SUM(P123:P124)</f>
        <v>1983</v>
      </c>
      <c r="Q125" s="8"/>
      <c r="R125" s="9"/>
      <c r="S125" s="112">
        <f t="shared" si="70"/>
        <v>0.005017561465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1958.0</v>
      </c>
      <c r="G131" s="120">
        <v>883.0</v>
      </c>
      <c r="H131" s="120">
        <f t="shared" ref="H131:H134" si="71">F131-G131</f>
        <v>1075</v>
      </c>
      <c r="I131" s="121">
        <f t="shared" ref="I131:I135" si="72">G131/F131</f>
        <v>0.4509703779</v>
      </c>
      <c r="J131" s="120">
        <v>429.0</v>
      </c>
      <c r="K131" s="120">
        <v>97.0</v>
      </c>
      <c r="L131" s="120">
        <f t="shared" ref="L131:L134" si="73">J131-K131</f>
        <v>332</v>
      </c>
      <c r="M131" s="121">
        <f t="shared" ref="M131:M135" si="74">K131/J131</f>
        <v>0.2261072261</v>
      </c>
    </row>
    <row r="132" ht="14.25" customHeight="1">
      <c r="E132" s="122" t="s">
        <v>70</v>
      </c>
      <c r="F132" s="122">
        <v>1310.0</v>
      </c>
      <c r="G132" s="122">
        <v>486.0</v>
      </c>
      <c r="H132" s="122">
        <f t="shared" si="71"/>
        <v>824</v>
      </c>
      <c r="I132" s="123">
        <f t="shared" si="72"/>
        <v>0.3709923664</v>
      </c>
      <c r="J132" s="122">
        <v>436.0</v>
      </c>
      <c r="K132" s="122">
        <v>63.0</v>
      </c>
      <c r="L132" s="122">
        <f t="shared" si="73"/>
        <v>373</v>
      </c>
      <c r="M132" s="123">
        <f t="shared" si="74"/>
        <v>0.1444954128</v>
      </c>
    </row>
    <row r="133" ht="14.25" customHeight="1">
      <c r="E133" s="124" t="s">
        <v>100</v>
      </c>
      <c r="F133" s="124">
        <v>1176.0</v>
      </c>
      <c r="G133" s="124">
        <v>466.0</v>
      </c>
      <c r="H133" s="124">
        <f t="shared" si="71"/>
        <v>710</v>
      </c>
      <c r="I133" s="125">
        <f t="shared" si="72"/>
        <v>0.3962585034</v>
      </c>
      <c r="J133" s="124">
        <v>332.0</v>
      </c>
      <c r="K133" s="124">
        <v>71.0</v>
      </c>
      <c r="L133" s="124">
        <f t="shared" si="73"/>
        <v>261</v>
      </c>
      <c r="M133" s="125">
        <f t="shared" si="74"/>
        <v>0.2138554217</v>
      </c>
    </row>
    <row r="134" ht="14.25" customHeight="1">
      <c r="E134" s="126" t="s">
        <v>128</v>
      </c>
      <c r="F134" s="126">
        <v>1706.0</v>
      </c>
      <c r="G134" s="126">
        <v>827.0</v>
      </c>
      <c r="H134" s="126">
        <f t="shared" si="71"/>
        <v>879</v>
      </c>
      <c r="I134" s="127">
        <f t="shared" si="72"/>
        <v>0.4847596717</v>
      </c>
      <c r="J134" s="126">
        <v>426.0</v>
      </c>
      <c r="K134" s="126">
        <v>101.0</v>
      </c>
      <c r="L134" s="126">
        <f t="shared" si="73"/>
        <v>325</v>
      </c>
      <c r="M134" s="127">
        <f t="shared" si="74"/>
        <v>0.2370892019</v>
      </c>
    </row>
    <row r="135" ht="14.25" customHeight="1">
      <c r="E135" s="128" t="s">
        <v>160</v>
      </c>
      <c r="F135" s="128">
        <f t="shared" ref="F135:H135" si="75">F131+F132+F133+F134</f>
        <v>6150</v>
      </c>
      <c r="G135" s="128">
        <f t="shared" si="75"/>
        <v>2662</v>
      </c>
      <c r="H135" s="128">
        <f t="shared" si="75"/>
        <v>3488</v>
      </c>
      <c r="I135" s="129">
        <f t="shared" si="72"/>
        <v>0.4328455285</v>
      </c>
      <c r="J135" s="128">
        <f t="shared" ref="J135:L135" si="76">J131+J132+J133+J134</f>
        <v>1623</v>
      </c>
      <c r="K135" s="128">
        <f t="shared" si="76"/>
        <v>332</v>
      </c>
      <c r="L135" s="128">
        <f t="shared" si="76"/>
        <v>1291</v>
      </c>
      <c r="M135" s="129">
        <f t="shared" si="74"/>
        <v>0.2045594578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/>
      <c r="H8" s="21">
        <f t="shared" ref="H8:H10" si="1">F8-G8</f>
        <v>14</v>
      </c>
      <c r="I8" s="23">
        <f t="shared" ref="I8:I10" si="2">G8/F8</f>
        <v>0</v>
      </c>
      <c r="J8" s="21">
        <v>16.0</v>
      </c>
      <c r="K8" s="22"/>
      <c r="L8" s="21">
        <f t="shared" ref="L8:L9" si="3">J8-K8</f>
        <v>16</v>
      </c>
      <c r="M8" s="23">
        <f t="shared" ref="M8:M9" si="4">K8/J8</f>
        <v>0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/>
      <c r="H9" s="21">
        <f t="shared" si="1"/>
        <v>57</v>
      </c>
      <c r="I9" s="23">
        <f t="shared" si="2"/>
        <v>0</v>
      </c>
      <c r="J9" s="21">
        <v>38.0</v>
      </c>
      <c r="K9" s="22"/>
      <c r="L9" s="21">
        <f t="shared" si="3"/>
        <v>38</v>
      </c>
      <c r="M9" s="23">
        <f t="shared" si="4"/>
        <v>0</v>
      </c>
      <c r="N9" s="24"/>
      <c r="O9" s="21">
        <v>10.0</v>
      </c>
      <c r="P9" s="22"/>
      <c r="Q9" s="21">
        <f>O9-P9</f>
        <v>10</v>
      </c>
      <c r="R9" s="23">
        <f>P9/O9</f>
        <v>0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/>
      <c r="H10" s="21">
        <f t="shared" si="1"/>
        <v>28</v>
      </c>
      <c r="I10" s="23">
        <f t="shared" si="2"/>
        <v>0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/>
      <c r="Q11" s="21">
        <f>O11-P11</f>
        <v>10</v>
      </c>
      <c r="R11" s="23">
        <f>P11/O11</f>
        <v>0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/>
      <c r="H12" s="21">
        <f t="shared" ref="H12:H19" si="5">F12-G12</f>
        <v>45</v>
      </c>
      <c r="I12" s="23">
        <f t="shared" ref="I12:I19" si="6">G12/F12</f>
        <v>0</v>
      </c>
      <c r="J12" s="21">
        <v>30.0</v>
      </c>
      <c r="K12" s="22"/>
      <c r="L12" s="21">
        <f t="shared" ref="L12:L13" si="7">J12-K12</f>
        <v>30</v>
      </c>
      <c r="M12" s="23">
        <f t="shared" ref="M12:M13" si="8">K12/J12</f>
        <v>0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/>
      <c r="H13" s="21">
        <f t="shared" si="5"/>
        <v>186</v>
      </c>
      <c r="I13" s="23">
        <f t="shared" si="6"/>
        <v>0</v>
      </c>
      <c r="J13" s="21">
        <v>40.0</v>
      </c>
      <c r="K13" s="22"/>
      <c r="L13" s="21">
        <f t="shared" si="7"/>
        <v>40</v>
      </c>
      <c r="M13" s="23">
        <f t="shared" si="8"/>
        <v>0</v>
      </c>
      <c r="N13" s="24"/>
      <c r="O13" s="21">
        <v>25.0</v>
      </c>
      <c r="P13" s="22"/>
      <c r="Q13" s="21">
        <f>O13-P13</f>
        <v>25</v>
      </c>
      <c r="R13" s="23">
        <f>P13/O13</f>
        <v>0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/>
      <c r="H14" s="21">
        <f t="shared" si="5"/>
        <v>54</v>
      </c>
      <c r="I14" s="23">
        <f t="shared" si="6"/>
        <v>0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/>
      <c r="H15" s="21">
        <f t="shared" si="5"/>
        <v>30</v>
      </c>
      <c r="I15" s="23">
        <f t="shared" si="6"/>
        <v>0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/>
      <c r="H16" s="21">
        <f t="shared" si="5"/>
        <v>2</v>
      </c>
      <c r="I16" s="23">
        <f t="shared" si="6"/>
        <v>0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/>
      <c r="H17" s="21">
        <f t="shared" si="5"/>
        <v>38</v>
      </c>
      <c r="I17" s="23">
        <f t="shared" si="6"/>
        <v>0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/>
      <c r="H18" s="21">
        <f t="shared" si="5"/>
        <v>40</v>
      </c>
      <c r="I18" s="23">
        <f t="shared" si="6"/>
        <v>0</v>
      </c>
      <c r="J18" s="21"/>
      <c r="K18" s="22"/>
      <c r="L18" s="21"/>
      <c r="M18" s="23"/>
      <c r="N18" s="24"/>
      <c r="O18" s="21">
        <v>2.0</v>
      </c>
      <c r="P18" s="22"/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/>
      <c r="H19" s="21">
        <f t="shared" si="5"/>
        <v>10</v>
      </c>
      <c r="I19" s="23">
        <f t="shared" si="6"/>
        <v>0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/>
      <c r="L20" s="21">
        <f t="shared" si="9"/>
        <v>10</v>
      </c>
      <c r="M20" s="23">
        <f t="shared" si="10"/>
        <v>0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/>
      <c r="Q21" s="21">
        <f>O21-P21</f>
        <v>34</v>
      </c>
      <c r="R21" s="23">
        <f>P21/O21</f>
        <v>0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/>
      <c r="H22" s="21">
        <f t="shared" ref="H22:H26" si="11">F22-G22</f>
        <v>29</v>
      </c>
      <c r="I22" s="23">
        <f t="shared" ref="I22:I26" si="12">G22/F22</f>
        <v>0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/>
      <c r="H23" s="21">
        <f t="shared" si="11"/>
        <v>10</v>
      </c>
      <c r="I23" s="23">
        <f t="shared" si="12"/>
        <v>0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/>
      <c r="H24" s="21">
        <f t="shared" si="11"/>
        <v>8</v>
      </c>
      <c r="I24" s="23">
        <f t="shared" si="12"/>
        <v>0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/>
      <c r="H25" s="21">
        <f t="shared" si="11"/>
        <v>20</v>
      </c>
      <c r="I25" s="23">
        <f t="shared" si="12"/>
        <v>0</v>
      </c>
      <c r="J25" s="21"/>
      <c r="K25" s="22"/>
      <c r="L25" s="21"/>
      <c r="M25" s="23"/>
      <c r="N25" s="24"/>
      <c r="O25" s="21">
        <v>4.0</v>
      </c>
      <c r="P25" s="22"/>
      <c r="Q25" s="21">
        <f t="shared" ref="Q25:Q26" si="13">O25-P25</f>
        <v>4</v>
      </c>
      <c r="R25" s="23">
        <f t="shared" ref="R25:R26" si="14">P25/O25</f>
        <v>0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/>
      <c r="H26" s="21">
        <f t="shared" si="11"/>
        <v>40</v>
      </c>
      <c r="I26" s="23">
        <f t="shared" si="12"/>
        <v>0</v>
      </c>
      <c r="J26" s="21"/>
      <c r="K26" s="22"/>
      <c r="L26" s="21"/>
      <c r="M26" s="23"/>
      <c r="N26" s="24"/>
      <c r="O26" s="21">
        <v>8.0</v>
      </c>
      <c r="P26" s="22"/>
      <c r="Q26" s="21">
        <f t="shared" si="13"/>
        <v>8</v>
      </c>
      <c r="R26" s="23">
        <f t="shared" si="14"/>
        <v>0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/>
      <c r="L27" s="21">
        <f>J27-K27</f>
        <v>10</v>
      </c>
      <c r="M27" s="23">
        <f>K27/J27</f>
        <v>0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/>
      <c r="H28" s="21">
        <f t="shared" ref="H28:H30" si="15">F28-G28</f>
        <v>10</v>
      </c>
      <c r="I28" s="23">
        <f t="shared" ref="I28:I30" si="16">G28/F28</f>
        <v>0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/>
      <c r="H30" s="21">
        <f t="shared" si="15"/>
        <v>9</v>
      </c>
      <c r="I30" s="23">
        <f t="shared" si="16"/>
        <v>0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/>
      <c r="H32" s="21">
        <f t="shared" ref="H32:H36" si="17">F32-G32</f>
        <v>12</v>
      </c>
      <c r="I32" s="23">
        <f t="shared" ref="I32:I36" si="18">G32/F32</f>
        <v>0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/>
      <c r="H33" s="21">
        <f t="shared" si="17"/>
        <v>12</v>
      </c>
      <c r="I33" s="23">
        <f t="shared" si="18"/>
        <v>0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/>
      <c r="H34" s="21">
        <f t="shared" si="17"/>
        <v>30</v>
      </c>
      <c r="I34" s="23">
        <f t="shared" si="18"/>
        <v>0</v>
      </c>
      <c r="J34" s="21">
        <v>10.0</v>
      </c>
      <c r="K34" s="22"/>
      <c r="L34" s="21">
        <f t="shared" ref="L34:L35" si="19">J34-K34</f>
        <v>10</v>
      </c>
      <c r="M34" s="23">
        <f t="shared" ref="M34:M35" si="20">K34/J34</f>
        <v>0</v>
      </c>
      <c r="N34" s="24"/>
      <c r="O34" s="21"/>
      <c r="P34" s="22"/>
      <c r="Q34" s="21"/>
      <c r="R34" s="23"/>
      <c r="S34" s="21"/>
      <c r="T34" s="22"/>
      <c r="U34" s="21"/>
      <c r="V34" s="23"/>
      <c r="W34" s="22"/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/>
      <c r="H35" s="21">
        <f t="shared" si="17"/>
        <v>10</v>
      </c>
      <c r="I35" s="23">
        <f t="shared" si="18"/>
        <v>0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/>
      <c r="H36" s="21">
        <f t="shared" si="17"/>
        <v>14</v>
      </c>
      <c r="I36" s="23">
        <f t="shared" si="18"/>
        <v>0</v>
      </c>
      <c r="J36" s="21"/>
      <c r="K36" s="22"/>
      <c r="L36" s="21"/>
      <c r="M36" s="23"/>
      <c r="N36" s="24"/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/>
      <c r="L37" s="21">
        <f>J37-K37</f>
        <v>20</v>
      </c>
      <c r="M37" s="23">
        <f>K37/J37</f>
        <v>0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/>
      <c r="H38" s="21">
        <f>F38-G38</f>
        <v>9</v>
      </c>
      <c r="I38" s="23">
        <f>G38/F38</f>
        <v>0</v>
      </c>
      <c r="J38" s="21"/>
      <c r="K38" s="22"/>
      <c r="L38" s="21"/>
      <c r="M38" s="23"/>
      <c r="N38" s="24"/>
      <c r="O38" s="21">
        <v>4.0</v>
      </c>
      <c r="P38" s="22"/>
      <c r="Q38" s="21">
        <f>O38-P38</f>
        <v>4</v>
      </c>
      <c r="R38" s="23">
        <f>P38/O38</f>
        <v>0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/>
      <c r="L39" s="21">
        <f>J39-K39</f>
        <v>10</v>
      </c>
      <c r="M39" s="23">
        <f>K39/J39</f>
        <v>0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/>
      <c r="H40" s="21">
        <f t="shared" ref="H40:H60" si="21">F40-G40</f>
        <v>10</v>
      </c>
      <c r="I40" s="23">
        <f t="shared" ref="I40:I60" si="22">G40/F40</f>
        <v>0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/>
      <c r="H41" s="21">
        <f t="shared" si="21"/>
        <v>6</v>
      </c>
      <c r="I41" s="23">
        <f t="shared" si="22"/>
        <v>0</v>
      </c>
      <c r="J41" s="21">
        <v>4.0</v>
      </c>
      <c r="K41" s="22"/>
      <c r="L41" s="21">
        <f>J41-K41</f>
        <v>4</v>
      </c>
      <c r="M41" s="23">
        <f>K41/J41</f>
        <v>0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/>
      <c r="H42" s="21">
        <f t="shared" si="21"/>
        <v>5</v>
      </c>
      <c r="I42" s="23">
        <f t="shared" si="22"/>
        <v>0</v>
      </c>
      <c r="J42" s="21"/>
      <c r="K42" s="22"/>
      <c r="L42" s="21" t="s">
        <v>28</v>
      </c>
      <c r="M42" s="23"/>
      <c r="N42" s="24"/>
      <c r="O42" s="21">
        <v>3.0</v>
      </c>
      <c r="P42" s="22"/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/>
      <c r="H43" s="21">
        <f t="shared" si="21"/>
        <v>10</v>
      </c>
      <c r="I43" s="23">
        <f t="shared" si="22"/>
        <v>0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0</v>
      </c>
      <c r="H44" s="34">
        <f t="shared" si="21"/>
        <v>757</v>
      </c>
      <c r="I44" s="35">
        <f t="shared" si="22"/>
        <v>0</v>
      </c>
      <c r="J44" s="34">
        <f t="shared" ref="J44:K44" si="24">SUM(J8:J43)</f>
        <v>209</v>
      </c>
      <c r="K44" s="34">
        <f t="shared" si="24"/>
        <v>0</v>
      </c>
      <c r="L44" s="34">
        <f>J44-K44</f>
        <v>209</v>
      </c>
      <c r="M44" s="35">
        <f>K44/J44</f>
        <v>0</v>
      </c>
      <c r="N44" s="36">
        <f t="shared" ref="N44:Q44" si="25">SUM(N8:N43)</f>
        <v>0</v>
      </c>
      <c r="O44" s="34">
        <f t="shared" si="25"/>
        <v>103</v>
      </c>
      <c r="P44" s="34">
        <f t="shared" si="25"/>
        <v>0</v>
      </c>
      <c r="Q44" s="34">
        <f t="shared" si="25"/>
        <v>103</v>
      </c>
      <c r="R44" s="35">
        <f t="shared" ref="R44:R46" si="27">P44/O44</f>
        <v>0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0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/>
      <c r="H45" s="42">
        <f t="shared" si="21"/>
        <v>8</v>
      </c>
      <c r="I45" s="44">
        <f t="shared" si="22"/>
        <v>0</v>
      </c>
      <c r="J45" s="42"/>
      <c r="K45" s="43"/>
      <c r="L45" s="42"/>
      <c r="M45" s="44"/>
      <c r="N45" s="45"/>
      <c r="O45" s="42">
        <v>7.0</v>
      </c>
      <c r="P45" s="43"/>
      <c r="Q45" s="42">
        <f t="shared" ref="Q45:Q46" si="28">O45-P45</f>
        <v>7</v>
      </c>
      <c r="R45" s="44">
        <f t="shared" si="27"/>
        <v>0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/>
      <c r="H46" s="42">
        <f t="shared" si="21"/>
        <v>10</v>
      </c>
      <c r="I46" s="44">
        <f t="shared" si="22"/>
        <v>0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/>
      <c r="H47" s="42">
        <f t="shared" si="21"/>
        <v>10</v>
      </c>
      <c r="I47" s="44">
        <f t="shared" si="22"/>
        <v>0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/>
      <c r="H48" s="42">
        <f t="shared" si="21"/>
        <v>10</v>
      </c>
      <c r="I48" s="44">
        <f t="shared" si="22"/>
        <v>0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/>
      <c r="H49" s="42">
        <f t="shared" si="21"/>
        <v>10</v>
      </c>
      <c r="I49" s="44">
        <f t="shared" si="22"/>
        <v>0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/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/>
      <c r="H51" s="42">
        <f t="shared" si="21"/>
        <v>10</v>
      </c>
      <c r="I51" s="44">
        <f t="shared" si="22"/>
        <v>0</v>
      </c>
      <c r="J51" s="42">
        <v>10.0</v>
      </c>
      <c r="K51" s="43"/>
      <c r="L51" s="42">
        <f t="shared" ref="L51:L52" si="29">J51-K51</f>
        <v>10</v>
      </c>
      <c r="M51" s="44">
        <f t="shared" ref="M51:M52" si="30">K51/J51</f>
        <v>0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/>
      <c r="H52" s="42">
        <f t="shared" si="21"/>
        <v>3</v>
      </c>
      <c r="I52" s="44">
        <f t="shared" si="22"/>
        <v>0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/>
      <c r="H53" s="42">
        <f t="shared" si="21"/>
        <v>12</v>
      </c>
      <c r="I53" s="44">
        <f t="shared" si="22"/>
        <v>0</v>
      </c>
      <c r="J53" s="42"/>
      <c r="K53" s="43"/>
      <c r="L53" s="42"/>
      <c r="M53" s="44"/>
      <c r="N53" s="45"/>
      <c r="O53" s="42">
        <v>1.0</v>
      </c>
      <c r="P53" s="43"/>
      <c r="Q53" s="42">
        <f>O53-P53</f>
        <v>1</v>
      </c>
      <c r="R53" s="44">
        <f>P53/O53</f>
        <v>0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/>
      <c r="H54" s="42">
        <f t="shared" si="21"/>
        <v>40</v>
      </c>
      <c r="I54" s="44">
        <f t="shared" si="22"/>
        <v>0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/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/>
      <c r="H56" s="42">
        <f t="shared" si="21"/>
        <v>10</v>
      </c>
      <c r="I56" s="44">
        <f t="shared" si="22"/>
        <v>0</v>
      </c>
      <c r="J56" s="42"/>
      <c r="K56" s="43"/>
      <c r="L56" s="42"/>
      <c r="M56" s="44"/>
      <c r="N56" s="45"/>
      <c r="O56" s="42">
        <v>2.0</v>
      </c>
      <c r="P56" s="43"/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>
        <v>2.0</v>
      </c>
      <c r="U56" s="42">
        <f>S56-T56</f>
        <v>0</v>
      </c>
      <c r="V56" s="44">
        <f>T56/S56</f>
        <v>1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/>
      <c r="H57" s="42">
        <f t="shared" si="21"/>
        <v>40</v>
      </c>
      <c r="I57" s="44">
        <f t="shared" si="22"/>
        <v>0</v>
      </c>
      <c r="J57" s="42">
        <v>20.0</v>
      </c>
      <c r="K57" s="43"/>
      <c r="L57" s="42">
        <f>J57-K57</f>
        <v>20</v>
      </c>
      <c r="M57" s="44">
        <f>K57/J57</f>
        <v>0</v>
      </c>
      <c r="N57" s="45"/>
      <c r="O57" s="42">
        <v>5.0</v>
      </c>
      <c r="P57" s="43"/>
      <c r="Q57" s="42">
        <f t="shared" si="31"/>
        <v>5</v>
      </c>
      <c r="R57" s="44">
        <f t="shared" si="32"/>
        <v>0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/>
      <c r="H58" s="42">
        <f t="shared" si="21"/>
        <v>10</v>
      </c>
      <c r="I58" s="44">
        <f t="shared" si="22"/>
        <v>0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/>
      <c r="H59" s="42">
        <f t="shared" si="21"/>
        <v>5</v>
      </c>
      <c r="I59" s="44">
        <f t="shared" si="22"/>
        <v>0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/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/>
      <c r="H60" s="42">
        <f t="shared" si="21"/>
        <v>20</v>
      </c>
      <c r="I60" s="44">
        <f t="shared" si="22"/>
        <v>0</v>
      </c>
      <c r="J60" s="42"/>
      <c r="K60" s="43"/>
      <c r="L60" s="42"/>
      <c r="M60" s="44"/>
      <c r="N60" s="45"/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/>
      <c r="L61" s="42">
        <f>J61-K61</f>
        <v>10</v>
      </c>
      <c r="M61" s="44">
        <f>K61/J61</f>
        <v>0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/>
      <c r="H62" s="42">
        <f>F62-G62</f>
        <v>10</v>
      </c>
      <c r="I62" s="44">
        <f t="shared" ref="I62:I95" si="34">G62/F62</f>
        <v>0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0</v>
      </c>
      <c r="H63" s="34">
        <f t="shared" si="33"/>
        <v>219</v>
      </c>
      <c r="I63" s="35">
        <f t="shared" si="34"/>
        <v>0</v>
      </c>
      <c r="J63" s="34">
        <f t="shared" ref="J63:L63" si="35">SUM(J45:J62)</f>
        <v>43</v>
      </c>
      <c r="K63" s="34">
        <f t="shared" si="35"/>
        <v>0</v>
      </c>
      <c r="L63" s="34">
        <f t="shared" si="35"/>
        <v>43</v>
      </c>
      <c r="M63" s="35">
        <f>K63/J63</f>
        <v>0</v>
      </c>
      <c r="N63" s="36">
        <f t="shared" ref="N63:P63" si="36">SUM(N45:N62)</f>
        <v>0</v>
      </c>
      <c r="O63" s="34">
        <f t="shared" si="36"/>
        <v>20</v>
      </c>
      <c r="P63" s="34">
        <f t="shared" si="36"/>
        <v>0</v>
      </c>
      <c r="Q63" s="34">
        <f t="shared" ref="Q63:Q64" si="38">O63-P63</f>
        <v>20</v>
      </c>
      <c r="R63" s="35">
        <f t="shared" ref="R63:R64" si="39">P63/O63</f>
        <v>0</v>
      </c>
      <c r="S63" s="34">
        <f t="shared" ref="S63:T63" si="37">SUM(S45:S62)</f>
        <v>7</v>
      </c>
      <c r="T63" s="34">
        <f t="shared" si="37"/>
        <v>7</v>
      </c>
      <c r="U63" s="34">
        <f>S63-T63</f>
        <v>0</v>
      </c>
      <c r="V63" s="35">
        <f>T63/S63</f>
        <v>1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/>
      <c r="H64" s="51">
        <f t="shared" ref="H64:H81" si="40">F64-G64</f>
        <v>20</v>
      </c>
      <c r="I64" s="53">
        <f t="shared" si="34"/>
        <v>0</v>
      </c>
      <c r="J64" s="51"/>
      <c r="K64" s="52"/>
      <c r="L64" s="51"/>
      <c r="M64" s="53"/>
      <c r="N64" s="54"/>
      <c r="O64" s="51">
        <v>3.0</v>
      </c>
      <c r="P64" s="52"/>
      <c r="Q64" s="51">
        <f t="shared" si="38"/>
        <v>3</v>
      </c>
      <c r="R64" s="53">
        <f t="shared" si="39"/>
        <v>0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/>
      <c r="H65" s="51">
        <f t="shared" si="40"/>
        <v>10</v>
      </c>
      <c r="I65" s="53">
        <f t="shared" si="34"/>
        <v>0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/>
      <c r="H66" s="51">
        <f t="shared" si="40"/>
        <v>10</v>
      </c>
      <c r="I66" s="53">
        <f t="shared" si="34"/>
        <v>0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/>
      <c r="H67" s="51">
        <f t="shared" si="40"/>
        <v>20</v>
      </c>
      <c r="I67" s="53">
        <f t="shared" si="34"/>
        <v>0</v>
      </c>
      <c r="J67" s="51"/>
      <c r="K67" s="52"/>
      <c r="L67" s="51"/>
      <c r="M67" s="53"/>
      <c r="N67" s="54"/>
      <c r="O67" s="51">
        <v>2.0</v>
      </c>
      <c r="P67" s="52"/>
      <c r="Q67" s="51">
        <f>O67-P67</f>
        <v>2</v>
      </c>
      <c r="R67" s="53">
        <f>P67/O67</f>
        <v>0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/>
      <c r="H68" s="51">
        <f t="shared" si="40"/>
        <v>10</v>
      </c>
      <c r="I68" s="53">
        <f t="shared" si="34"/>
        <v>0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/>
      <c r="H69" s="51">
        <f t="shared" si="40"/>
        <v>10</v>
      </c>
      <c r="I69" s="53">
        <f t="shared" si="34"/>
        <v>0</v>
      </c>
      <c r="J69" s="51"/>
      <c r="K69" s="52"/>
      <c r="L69" s="51"/>
      <c r="M69" s="53"/>
      <c r="N69" s="54"/>
      <c r="O69" s="51">
        <v>2.0</v>
      </c>
      <c r="P69" s="52"/>
      <c r="Q69" s="51">
        <f>O69-P69</f>
        <v>2</v>
      </c>
      <c r="R69" s="53">
        <f>P69/O69</f>
        <v>0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/>
      <c r="H70" s="51">
        <f t="shared" si="40"/>
        <v>14</v>
      </c>
      <c r="I70" s="53">
        <f t="shared" si="34"/>
        <v>0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/>
      <c r="H71" s="51">
        <f t="shared" si="40"/>
        <v>8</v>
      </c>
      <c r="I71" s="53">
        <f t="shared" si="34"/>
        <v>0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/>
      <c r="H72" s="51">
        <f t="shared" si="40"/>
        <v>8</v>
      </c>
      <c r="I72" s="53">
        <f t="shared" si="34"/>
        <v>0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/>
      <c r="H73" s="51">
        <f t="shared" si="40"/>
        <v>20</v>
      </c>
      <c r="I73" s="53">
        <f t="shared" si="34"/>
        <v>0</v>
      </c>
      <c r="J73" s="51"/>
      <c r="K73" s="52"/>
      <c r="L73" s="51"/>
      <c r="M73" s="53"/>
      <c r="N73" s="54"/>
      <c r="O73" s="51">
        <v>1.0</v>
      </c>
      <c r="P73" s="52"/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/>
      <c r="H74" s="51">
        <f t="shared" si="40"/>
        <v>6</v>
      </c>
      <c r="I74" s="53">
        <f t="shared" si="34"/>
        <v>0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/>
      <c r="H75" s="51">
        <f t="shared" si="40"/>
        <v>6</v>
      </c>
      <c r="I75" s="53">
        <f t="shared" si="34"/>
        <v>0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/>
      <c r="H76" s="51">
        <f t="shared" si="40"/>
        <v>8</v>
      </c>
      <c r="I76" s="53">
        <f t="shared" si="34"/>
        <v>0</v>
      </c>
      <c r="J76" s="51">
        <v>20.0</v>
      </c>
      <c r="K76" s="52"/>
      <c r="L76" s="51">
        <f>J76-K76</f>
        <v>20</v>
      </c>
      <c r="M76" s="53">
        <f>K76/J76</f>
        <v>0</v>
      </c>
      <c r="N76" s="54"/>
      <c r="O76" s="51">
        <v>6.0</v>
      </c>
      <c r="P76" s="52"/>
      <c r="Q76" s="51">
        <f t="shared" ref="Q76:Q77" si="43">O76-P76</f>
        <v>6</v>
      </c>
      <c r="R76" s="53">
        <f t="shared" ref="R76:R77" si="44">P76/O76</f>
        <v>0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/>
      <c r="H77" s="51">
        <f t="shared" si="40"/>
        <v>19</v>
      </c>
      <c r="I77" s="53">
        <f t="shared" si="34"/>
        <v>0</v>
      </c>
      <c r="J77" s="51"/>
      <c r="K77" s="52"/>
      <c r="L77" s="51"/>
      <c r="M77" s="53"/>
      <c r="N77" s="54"/>
      <c r="O77" s="51">
        <v>2.0</v>
      </c>
      <c r="P77" s="52"/>
      <c r="Q77" s="51">
        <f t="shared" si="43"/>
        <v>2</v>
      </c>
      <c r="R77" s="53">
        <f t="shared" si="44"/>
        <v>0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/>
      <c r="H78" s="51">
        <f t="shared" si="40"/>
        <v>10</v>
      </c>
      <c r="I78" s="53">
        <f t="shared" si="34"/>
        <v>0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/>
      <c r="H79" s="51">
        <f t="shared" si="40"/>
        <v>30</v>
      </c>
      <c r="I79" s="53">
        <f t="shared" si="34"/>
        <v>0</v>
      </c>
      <c r="J79" s="51"/>
      <c r="K79" s="52"/>
      <c r="L79" s="51"/>
      <c r="M79" s="53"/>
      <c r="N79" s="54"/>
      <c r="O79" s="51">
        <v>2.0</v>
      </c>
      <c r="P79" s="52"/>
      <c r="Q79" s="51">
        <f>O79-P79</f>
        <v>2</v>
      </c>
      <c r="R79" s="53">
        <f>P79/O79</f>
        <v>0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/>
      <c r="H80" s="51">
        <f t="shared" si="40"/>
        <v>10</v>
      </c>
      <c r="I80" s="53">
        <f t="shared" si="34"/>
        <v>0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/>
      <c r="H81" s="51">
        <f t="shared" si="40"/>
        <v>30</v>
      </c>
      <c r="I81" s="53">
        <f t="shared" si="34"/>
        <v>0</v>
      </c>
      <c r="J81" s="51"/>
      <c r="K81" s="52"/>
      <c r="L81" s="51"/>
      <c r="M81" s="53"/>
      <c r="N81" s="54"/>
      <c r="O81" s="51">
        <v>2.0</v>
      </c>
      <c r="P81" s="52"/>
      <c r="Q81" s="51">
        <f t="shared" ref="Q81:Q83" si="48">O81-P81</f>
        <v>2</v>
      </c>
      <c r="R81" s="53">
        <f t="shared" ref="R81:R83" si="49">P81/O81</f>
        <v>0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0</v>
      </c>
      <c r="H82" s="34">
        <f t="shared" si="45"/>
        <v>249</v>
      </c>
      <c r="I82" s="35">
        <f t="shared" si="34"/>
        <v>0</v>
      </c>
      <c r="J82" s="34">
        <f t="shared" ref="J82:K82" si="46">SUM(J64:J81)</f>
        <v>28</v>
      </c>
      <c r="K82" s="34">
        <f t="shared" si="46"/>
        <v>0</v>
      </c>
      <c r="L82" s="34">
        <f>J82-K82</f>
        <v>28</v>
      </c>
      <c r="M82" s="35">
        <f>K82/J82</f>
        <v>0</v>
      </c>
      <c r="N82" s="36">
        <f t="shared" ref="N82:P82" si="47">SUM(N64:N81)</f>
        <v>0</v>
      </c>
      <c r="O82" s="34">
        <f t="shared" si="47"/>
        <v>20</v>
      </c>
      <c r="P82" s="34">
        <f t="shared" si="47"/>
        <v>0</v>
      </c>
      <c r="Q82" s="34">
        <f t="shared" si="48"/>
        <v>20</v>
      </c>
      <c r="R82" s="35">
        <f t="shared" si="49"/>
        <v>0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3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/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/>
      <c r="Q83" s="63">
        <f t="shared" si="48"/>
        <v>2</v>
      </c>
      <c r="R83" s="65">
        <f t="shared" si="49"/>
        <v>0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/>
      <c r="H84" s="63">
        <f t="shared" si="51"/>
        <v>28</v>
      </c>
      <c r="I84" s="65">
        <f t="shared" si="34"/>
        <v>0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/>
      <c r="H85" s="63">
        <f t="shared" si="51"/>
        <v>5</v>
      </c>
      <c r="I85" s="65">
        <f t="shared" si="34"/>
        <v>0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/>
      <c r="H86" s="63">
        <f t="shared" si="51"/>
        <v>63</v>
      </c>
      <c r="I86" s="65">
        <f t="shared" si="34"/>
        <v>0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/>
      <c r="H87" s="63">
        <f t="shared" si="51"/>
        <v>15</v>
      </c>
      <c r="I87" s="65">
        <f t="shared" si="34"/>
        <v>0</v>
      </c>
      <c r="J87" s="63"/>
      <c r="K87" s="64"/>
      <c r="L87" s="63"/>
      <c r="M87" s="65"/>
      <c r="N87" s="66"/>
      <c r="O87" s="63">
        <v>1.0</v>
      </c>
      <c r="P87" s="64"/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/>
      <c r="H88" s="63">
        <f t="shared" si="51"/>
        <v>52</v>
      </c>
      <c r="I88" s="65">
        <f t="shared" si="34"/>
        <v>0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/>
      <c r="Q88" s="63">
        <f t="shared" si="52"/>
        <v>5</v>
      </c>
      <c r="R88" s="65">
        <f t="shared" si="53"/>
        <v>0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/>
      <c r="H89" s="63">
        <f t="shared" si="51"/>
        <v>7</v>
      </c>
      <c r="I89" s="65">
        <f t="shared" si="34"/>
        <v>0</v>
      </c>
      <c r="J89" s="63"/>
      <c r="K89" s="64"/>
      <c r="L89" s="63"/>
      <c r="M89" s="65"/>
      <c r="N89" s="66"/>
      <c r="O89" s="63">
        <v>10.0</v>
      </c>
      <c r="P89" s="64"/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/>
      <c r="H90" s="63">
        <f t="shared" si="51"/>
        <v>28</v>
      </c>
      <c r="I90" s="65">
        <f t="shared" si="34"/>
        <v>0</v>
      </c>
      <c r="J90" s="63"/>
      <c r="K90" s="64"/>
      <c r="L90" s="63"/>
      <c r="M90" s="65"/>
      <c r="N90" s="66"/>
      <c r="O90" s="63">
        <v>7.0</v>
      </c>
      <c r="P90" s="64"/>
      <c r="Q90" s="63">
        <f t="shared" si="52"/>
        <v>7</v>
      </c>
      <c r="R90" s="65">
        <f t="shared" si="53"/>
        <v>0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/>
      <c r="H91" s="63">
        <f t="shared" si="51"/>
        <v>10</v>
      </c>
      <c r="I91" s="65">
        <f t="shared" si="34"/>
        <v>0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/>
      <c r="H92" s="63">
        <f t="shared" si="51"/>
        <v>10</v>
      </c>
      <c r="I92" s="65">
        <f t="shared" si="34"/>
        <v>0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/>
      <c r="H93" s="63">
        <f t="shared" si="51"/>
        <v>10</v>
      </c>
      <c r="I93" s="65">
        <f t="shared" si="34"/>
        <v>0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/>
      <c r="H94" s="63">
        <f t="shared" si="51"/>
        <v>10</v>
      </c>
      <c r="I94" s="65">
        <f t="shared" si="34"/>
        <v>0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/>
      <c r="H95" s="63">
        <f t="shared" si="51"/>
        <v>9</v>
      </c>
      <c r="I95" s="65">
        <f t="shared" si="34"/>
        <v>0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/>
      <c r="L96" s="63">
        <f>J96-K96</f>
        <v>10</v>
      </c>
      <c r="M96" s="65">
        <f>K96/J96</f>
        <v>0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/>
      <c r="H97" s="63">
        <f>F97-G97</f>
        <v>9</v>
      </c>
      <c r="I97" s="65">
        <f>G97/F97</f>
        <v>0</v>
      </c>
      <c r="J97" s="63"/>
      <c r="K97" s="64"/>
      <c r="L97" s="63"/>
      <c r="M97" s="65"/>
      <c r="N97" s="66"/>
      <c r="O97" s="63">
        <v>2.0</v>
      </c>
      <c r="P97" s="64"/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/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/>
      <c r="H99" s="63">
        <f>F99-G99</f>
        <v>8</v>
      </c>
      <c r="I99" s="65">
        <f t="shared" ref="I99:I101" si="55">G99/F99</f>
        <v>0</v>
      </c>
      <c r="J99" s="63"/>
      <c r="K99" s="64"/>
      <c r="L99" s="63"/>
      <c r="M99" s="65"/>
      <c r="N99" s="66"/>
      <c r="O99" s="63">
        <v>2.0</v>
      </c>
      <c r="P99" s="64"/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0</v>
      </c>
      <c r="H100" s="69">
        <f t="shared" si="54"/>
        <v>266</v>
      </c>
      <c r="I100" s="70">
        <f t="shared" si="55"/>
        <v>0</v>
      </c>
      <c r="J100" s="69">
        <f t="shared" ref="J100:K100" si="56">SUM(J83:J99)</f>
        <v>40</v>
      </c>
      <c r="K100" s="69">
        <f t="shared" si="56"/>
        <v>0</v>
      </c>
      <c r="L100" s="69">
        <f>J100-K100</f>
        <v>40</v>
      </c>
      <c r="M100" s="70">
        <f t="shared" ref="M100:M101" si="61">K100/J100</f>
        <v>0</v>
      </c>
      <c r="N100" s="71">
        <f t="shared" ref="N100:Q100" si="57">SUM(N83:N99)</f>
        <v>0</v>
      </c>
      <c r="O100" s="69">
        <f t="shared" si="57"/>
        <v>29</v>
      </c>
      <c r="P100" s="69">
        <f t="shared" si="57"/>
        <v>0</v>
      </c>
      <c r="Q100" s="69">
        <f t="shared" si="57"/>
        <v>29</v>
      </c>
      <c r="R100" s="70">
        <f t="shared" si="58"/>
        <v>0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0</v>
      </c>
      <c r="H101" s="69">
        <f t="shared" si="59"/>
        <v>1491</v>
      </c>
      <c r="I101" s="70">
        <f t="shared" si="55"/>
        <v>0</v>
      </c>
      <c r="J101" s="69">
        <f t="shared" ref="J101:L101" si="60">J44+J63+J82+J100</f>
        <v>320</v>
      </c>
      <c r="K101" s="69">
        <f t="shared" si="60"/>
        <v>0</v>
      </c>
      <c r="L101" s="69">
        <f t="shared" si="60"/>
        <v>320</v>
      </c>
      <c r="M101" s="70">
        <f t="shared" si="61"/>
        <v>0</v>
      </c>
      <c r="N101" s="71">
        <f t="shared" ref="N101:Q101" si="62">N44+N63+N82+N100</f>
        <v>0</v>
      </c>
      <c r="O101" s="69">
        <f t="shared" si="62"/>
        <v>172</v>
      </c>
      <c r="P101" s="69">
        <f t="shared" si="62"/>
        <v>0</v>
      </c>
      <c r="Q101" s="69">
        <f t="shared" si="62"/>
        <v>172</v>
      </c>
      <c r="R101" s="70">
        <f t="shared" si="58"/>
        <v>0</v>
      </c>
      <c r="S101" s="73">
        <f t="shared" ref="S101:U101" si="63">S44+S63+S82</f>
        <v>7</v>
      </c>
      <c r="T101" s="73">
        <f t="shared" si="63"/>
        <v>7</v>
      </c>
      <c r="U101" s="73">
        <f t="shared" si="63"/>
        <v>0</v>
      </c>
      <c r="V101" s="70">
        <f>T101/S101</f>
        <v>1</v>
      </c>
      <c r="W101" s="71">
        <f>W44+W63+W82+W100</f>
        <v>3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0</v>
      </c>
      <c r="H111" s="81">
        <f t="shared" si="64"/>
        <v>757</v>
      </c>
      <c r="I111" s="82">
        <f t="shared" si="64"/>
        <v>0</v>
      </c>
      <c r="J111" s="81">
        <f t="shared" si="64"/>
        <v>209</v>
      </c>
      <c r="K111" s="81">
        <f t="shared" si="64"/>
        <v>0</v>
      </c>
      <c r="L111" s="81">
        <f t="shared" si="64"/>
        <v>209</v>
      </c>
      <c r="M111" s="82">
        <f t="shared" si="64"/>
        <v>0</v>
      </c>
      <c r="N111" s="83">
        <f t="shared" si="64"/>
        <v>0</v>
      </c>
      <c r="O111" s="81">
        <f t="shared" si="64"/>
        <v>103</v>
      </c>
      <c r="P111" s="81">
        <f t="shared" si="64"/>
        <v>0</v>
      </c>
      <c r="Q111" s="81">
        <f t="shared" si="64"/>
        <v>103</v>
      </c>
      <c r="R111" s="82">
        <f t="shared" si="64"/>
        <v>0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0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0</v>
      </c>
      <c r="H112" s="85">
        <f t="shared" si="65"/>
        <v>219</v>
      </c>
      <c r="I112" s="86">
        <f t="shared" si="65"/>
        <v>0</v>
      </c>
      <c r="J112" s="85">
        <f t="shared" si="65"/>
        <v>43</v>
      </c>
      <c r="K112" s="85">
        <f t="shared" si="65"/>
        <v>0</v>
      </c>
      <c r="L112" s="85">
        <f t="shared" si="65"/>
        <v>43</v>
      </c>
      <c r="M112" s="86">
        <f t="shared" si="65"/>
        <v>0</v>
      </c>
      <c r="N112" s="87">
        <f t="shared" si="65"/>
        <v>0</v>
      </c>
      <c r="O112" s="85">
        <f t="shared" si="65"/>
        <v>20</v>
      </c>
      <c r="P112" s="85">
        <f t="shared" si="65"/>
        <v>0</v>
      </c>
      <c r="Q112" s="85">
        <f t="shared" si="65"/>
        <v>20</v>
      </c>
      <c r="R112" s="86">
        <f t="shared" si="65"/>
        <v>0</v>
      </c>
      <c r="S112" s="85">
        <f t="shared" si="65"/>
        <v>7</v>
      </c>
      <c r="T112" s="85">
        <f t="shared" si="65"/>
        <v>7</v>
      </c>
      <c r="U112" s="85">
        <f t="shared" si="65"/>
        <v>0</v>
      </c>
      <c r="V112" s="86">
        <f t="shared" si="65"/>
        <v>1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0</v>
      </c>
      <c r="H113" s="89">
        <f t="shared" si="66"/>
        <v>249</v>
      </c>
      <c r="I113" s="90">
        <f t="shared" si="66"/>
        <v>0</v>
      </c>
      <c r="J113" s="89">
        <f t="shared" si="66"/>
        <v>28</v>
      </c>
      <c r="K113" s="89">
        <f t="shared" si="66"/>
        <v>0</v>
      </c>
      <c r="L113" s="89">
        <f t="shared" si="66"/>
        <v>28</v>
      </c>
      <c r="M113" s="90">
        <f t="shared" si="66"/>
        <v>0</v>
      </c>
      <c r="N113" s="91">
        <f t="shared" si="66"/>
        <v>0</v>
      </c>
      <c r="O113" s="89">
        <f t="shared" si="66"/>
        <v>20</v>
      </c>
      <c r="P113" s="89">
        <f t="shared" si="66"/>
        <v>0</v>
      </c>
      <c r="Q113" s="89">
        <f t="shared" si="66"/>
        <v>20</v>
      </c>
      <c r="R113" s="90">
        <f t="shared" si="66"/>
        <v>0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3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0</v>
      </c>
      <c r="H114" s="94">
        <f t="shared" si="67"/>
        <v>266</v>
      </c>
      <c r="I114" s="95">
        <f t="shared" si="67"/>
        <v>0</v>
      </c>
      <c r="J114" s="94">
        <f t="shared" si="67"/>
        <v>40</v>
      </c>
      <c r="K114" s="94">
        <f t="shared" si="67"/>
        <v>0</v>
      </c>
      <c r="L114" s="94">
        <f t="shared" si="67"/>
        <v>40</v>
      </c>
      <c r="M114" s="95">
        <f t="shared" si="67"/>
        <v>0</v>
      </c>
      <c r="N114" s="96">
        <f t="shared" si="67"/>
        <v>0</v>
      </c>
      <c r="O114" s="94">
        <f t="shared" si="67"/>
        <v>29</v>
      </c>
      <c r="P114" s="94">
        <f t="shared" si="67"/>
        <v>0</v>
      </c>
      <c r="Q114" s="94">
        <f t="shared" si="67"/>
        <v>29</v>
      </c>
      <c r="R114" s="95">
        <f t="shared" si="67"/>
        <v>0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0</v>
      </c>
      <c r="H115" s="69">
        <f t="shared" si="68"/>
        <v>1491</v>
      </c>
      <c r="I115" s="70">
        <f t="shared" si="68"/>
        <v>0</v>
      </c>
      <c r="J115" s="69">
        <f t="shared" si="68"/>
        <v>320</v>
      </c>
      <c r="K115" s="69">
        <f t="shared" si="68"/>
        <v>0</v>
      </c>
      <c r="L115" s="69">
        <f t="shared" si="68"/>
        <v>320</v>
      </c>
      <c r="M115" s="70">
        <f t="shared" si="68"/>
        <v>0</v>
      </c>
      <c r="N115" s="71">
        <f t="shared" si="68"/>
        <v>0</v>
      </c>
      <c r="O115" s="69">
        <f t="shared" si="68"/>
        <v>172</v>
      </c>
      <c r="P115" s="69">
        <f t="shared" si="68"/>
        <v>0</v>
      </c>
      <c r="Q115" s="69">
        <f t="shared" si="68"/>
        <v>172</v>
      </c>
      <c r="R115" s="70">
        <f t="shared" si="68"/>
        <v>0</v>
      </c>
      <c r="S115" s="73">
        <f t="shared" si="68"/>
        <v>7</v>
      </c>
      <c r="T115" s="73">
        <f t="shared" si="68"/>
        <v>7</v>
      </c>
      <c r="U115" s="73">
        <f t="shared" si="68"/>
        <v>0</v>
      </c>
      <c r="V115" s="70">
        <f t="shared" si="68"/>
        <v>1</v>
      </c>
      <c r="W115" s="71">
        <f t="shared" si="68"/>
        <v>3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1811</v>
      </c>
      <c r="J123" s="8"/>
      <c r="K123" s="9"/>
      <c r="L123" s="105">
        <f>G101+K101+N101</f>
        <v>0</v>
      </c>
      <c r="M123" s="8"/>
      <c r="N123" s="8"/>
      <c r="O123" s="9"/>
      <c r="P123" s="105">
        <f t="shared" ref="P123:P124" si="69">I123-L123</f>
        <v>1811</v>
      </c>
      <c r="Q123" s="8"/>
      <c r="R123" s="9"/>
      <c r="S123" s="106">
        <f t="shared" ref="S123:S125" si="70">L123/I123</f>
        <v>0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182</v>
      </c>
      <c r="J124" s="8"/>
      <c r="K124" s="9"/>
      <c r="L124" s="108">
        <f>P101+T101+W101</f>
        <v>10</v>
      </c>
      <c r="M124" s="8"/>
      <c r="N124" s="8"/>
      <c r="O124" s="9"/>
      <c r="P124" s="108">
        <f t="shared" si="69"/>
        <v>172</v>
      </c>
      <c r="Q124" s="8"/>
      <c r="R124" s="9"/>
      <c r="S124" s="109">
        <f t="shared" si="70"/>
        <v>0.05494505495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1993</v>
      </c>
      <c r="J125" s="8"/>
      <c r="K125" s="9"/>
      <c r="L125" s="111">
        <f>SUM(L123:L124)</f>
        <v>10</v>
      </c>
      <c r="M125" s="8"/>
      <c r="N125" s="8"/>
      <c r="O125" s="9"/>
      <c r="P125" s="111">
        <f>SUM(P123:P124)</f>
        <v>1983</v>
      </c>
      <c r="Q125" s="8"/>
      <c r="R125" s="9"/>
      <c r="S125" s="112">
        <f t="shared" si="70"/>
        <v>0.005017561465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1958.0</v>
      </c>
      <c r="G131" s="120">
        <v>883.0</v>
      </c>
      <c r="H131" s="120">
        <f t="shared" ref="H131:H134" si="71">F131-G131</f>
        <v>1075</v>
      </c>
      <c r="I131" s="121">
        <f t="shared" ref="I131:I135" si="72">G131/F131</f>
        <v>0.4509703779</v>
      </c>
      <c r="J131" s="120">
        <v>429.0</v>
      </c>
      <c r="K131" s="120">
        <v>97.0</v>
      </c>
      <c r="L131" s="120">
        <f t="shared" ref="L131:L134" si="73">J131-K131</f>
        <v>332</v>
      </c>
      <c r="M131" s="121">
        <f t="shared" ref="M131:M135" si="74">K131/J131</f>
        <v>0.2261072261</v>
      </c>
    </row>
    <row r="132" ht="14.25" customHeight="1">
      <c r="E132" s="122" t="s">
        <v>70</v>
      </c>
      <c r="F132" s="122">
        <v>1310.0</v>
      </c>
      <c r="G132" s="122">
        <v>486.0</v>
      </c>
      <c r="H132" s="122">
        <f t="shared" si="71"/>
        <v>824</v>
      </c>
      <c r="I132" s="123">
        <f t="shared" si="72"/>
        <v>0.3709923664</v>
      </c>
      <c r="J132" s="122">
        <v>436.0</v>
      </c>
      <c r="K132" s="122">
        <v>63.0</v>
      </c>
      <c r="L132" s="122">
        <f t="shared" si="73"/>
        <v>373</v>
      </c>
      <c r="M132" s="123">
        <f t="shared" si="74"/>
        <v>0.1444954128</v>
      </c>
    </row>
    <row r="133" ht="14.25" customHeight="1">
      <c r="E133" s="124" t="s">
        <v>100</v>
      </c>
      <c r="F133" s="124">
        <v>1176.0</v>
      </c>
      <c r="G133" s="124">
        <v>466.0</v>
      </c>
      <c r="H133" s="124">
        <f t="shared" si="71"/>
        <v>710</v>
      </c>
      <c r="I133" s="125">
        <f t="shared" si="72"/>
        <v>0.3962585034</v>
      </c>
      <c r="J133" s="124">
        <v>332.0</v>
      </c>
      <c r="K133" s="124">
        <v>71.0</v>
      </c>
      <c r="L133" s="124">
        <f t="shared" si="73"/>
        <v>261</v>
      </c>
      <c r="M133" s="125">
        <f t="shared" si="74"/>
        <v>0.2138554217</v>
      </c>
    </row>
    <row r="134" ht="14.25" customHeight="1">
      <c r="E134" s="126" t="s">
        <v>128</v>
      </c>
      <c r="F134" s="126">
        <v>1706.0</v>
      </c>
      <c r="G134" s="126">
        <v>827.0</v>
      </c>
      <c r="H134" s="126">
        <f t="shared" si="71"/>
        <v>879</v>
      </c>
      <c r="I134" s="127">
        <f t="shared" si="72"/>
        <v>0.4847596717</v>
      </c>
      <c r="J134" s="126">
        <v>426.0</v>
      </c>
      <c r="K134" s="126">
        <v>101.0</v>
      </c>
      <c r="L134" s="126">
        <f t="shared" si="73"/>
        <v>325</v>
      </c>
      <c r="M134" s="127">
        <f t="shared" si="74"/>
        <v>0.2370892019</v>
      </c>
    </row>
    <row r="135" ht="14.25" customHeight="1">
      <c r="E135" s="128" t="s">
        <v>160</v>
      </c>
      <c r="F135" s="128">
        <f t="shared" ref="F135:H135" si="75">F131+F132+F133+F134</f>
        <v>6150</v>
      </c>
      <c r="G135" s="128">
        <f t="shared" si="75"/>
        <v>2662</v>
      </c>
      <c r="H135" s="128">
        <f t="shared" si="75"/>
        <v>3488</v>
      </c>
      <c r="I135" s="129">
        <f t="shared" si="72"/>
        <v>0.4328455285</v>
      </c>
      <c r="J135" s="128">
        <f t="shared" ref="J135:L135" si="76">J131+J132+J133+J134</f>
        <v>1623</v>
      </c>
      <c r="K135" s="128">
        <f t="shared" si="76"/>
        <v>332</v>
      </c>
      <c r="L135" s="128">
        <f t="shared" si="76"/>
        <v>1291</v>
      </c>
      <c r="M135" s="129">
        <f t="shared" si="74"/>
        <v>0.2045594578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1.5"/>
    <col customWidth="1" min="7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